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585" windowWidth="14025" windowHeight="11460" firstSheet="1" activeTab="2"/>
  </bookViews>
  <sheets>
    <sheet name="επιστρεπτέος ΦΠΑ 2007-2013" sheetId="1" r:id="rId1"/>
    <sheet name="αιτούμενος ΦΠΑ 2014-2020" sheetId="2" r:id="rId2"/>
    <sheet name="επιστρεπτέος ΦΠΑ 2014-2020" sheetId="3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student2</author>
  </authors>
  <commentList>
    <comment ref="D7" authorId="0">
      <text>
        <r>
          <rPr>
            <b/>
            <sz val="8"/>
            <rFont val="Tahoma"/>
            <family val="2"/>
          </rPr>
          <t xml:space="preserve">Περιλαμβάνονται τα ποσά ΦΠΑ των τιμολογίων </t>
        </r>
        <r>
          <rPr>
            <b/>
            <u val="single"/>
            <sz val="8"/>
            <rFont val="Tahoma"/>
            <family val="2"/>
          </rPr>
          <t xml:space="preserve">μόνο εφ' όσον </t>
        </r>
        <r>
          <rPr>
            <b/>
            <sz val="8"/>
            <rFont val="Tahoma"/>
            <family val="2"/>
          </rPr>
          <t>ο δικαιούχος  έχει ασκήσει γι' αυτά δικαίωμα διακανονισμού ΦΠΑ, δηλαδή έχει υποβάλλει Δήλωση Αποθεμάτων Μετάταξης (έντυπο 012-ΦΠΑ), διαφορετικά δεν συμπληρώνεται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<sst xmlns="http://schemas.openxmlformats.org/spreadsheetml/2006/main" count="445" uniqueCount="241">
  <si>
    <t>έτος</t>
  </si>
  <si>
    <t>υπόλοιπο</t>
  </si>
  <si>
    <t>συνολικό ποσό ΦΠΑ ετησίως</t>
  </si>
  <si>
    <t>πιστωτικό υπόλοιπο τελευταίας περιόδου</t>
  </si>
  <si>
    <t>ποσό</t>
  </si>
  <si>
    <t>ΟΦΕΙΛΗ 1</t>
  </si>
  <si>
    <t>ΟΦΕΙΛΗ 2</t>
  </si>
  <si>
    <t>έως 2012</t>
  </si>
  <si>
    <t>τίτλος πράξης /υποέργου</t>
  </si>
  <si>
    <t>Υποέργο 1.1</t>
  </si>
  <si>
    <t>Υποέργο 1.2</t>
  </si>
  <si>
    <t>Υποέργο 2.1</t>
  </si>
  <si>
    <t>Υποέργο 2.2</t>
  </si>
  <si>
    <t>φορέας Χρηματοδότησης</t>
  </si>
  <si>
    <t>προϋπολογισμός</t>
  </si>
  <si>
    <t>επιλέξιμη δαπάνη</t>
  </si>
  <si>
    <t>μη επιλέξιμος ΦΠΑ</t>
  </si>
  <si>
    <t>Πράξη 1</t>
  </si>
  <si>
    <t xml:space="preserve">Πράξη 2 </t>
  </si>
  <si>
    <t>Υποέργο 1.3</t>
  </si>
  <si>
    <t>Υποέργο 2.3</t>
  </si>
  <si>
    <t>σύνολα/φορέα χρηματοδότησης</t>
  </si>
  <si>
    <t>δεδομένα/προβλέψεις</t>
  </si>
  <si>
    <t>γενικά σύνολα</t>
  </si>
  <si>
    <t>σύνολα</t>
  </si>
  <si>
    <t>αιτούμενη χρηματοδότηση</t>
  </si>
  <si>
    <t>ΣΑΕ</t>
  </si>
  <si>
    <t>ΣΑΕ Υπουργείου Α</t>
  </si>
  <si>
    <t>ΣΑΕ Υπουργείου B</t>
  </si>
  <si>
    <t>ΣΑΕ Περιφέρειας Α</t>
  </si>
  <si>
    <t xml:space="preserve">Πράξη 3 </t>
  </si>
  <si>
    <t>Πράξη 4</t>
  </si>
  <si>
    <t xml:space="preserve">Πράξη 5 </t>
  </si>
  <si>
    <t xml:space="preserve">Πράξη 6 </t>
  </si>
  <si>
    <t>Πράξη 7</t>
  </si>
  <si>
    <t xml:space="preserve">Πράξη 8 </t>
  </si>
  <si>
    <t xml:space="preserve">Πράξη 9 </t>
  </si>
  <si>
    <t>Υποέργο 4.1</t>
  </si>
  <si>
    <t>Υποέργο 4.2</t>
  </si>
  <si>
    <t>Υποέργο 4.3</t>
  </si>
  <si>
    <t>Υποέργο 3.1</t>
  </si>
  <si>
    <t>Υποέργο 3.2</t>
  </si>
  <si>
    <t>Υποέργο 3.3</t>
  </si>
  <si>
    <t>Υποέργο 5.1</t>
  </si>
  <si>
    <t>Υποέργο 5.2</t>
  </si>
  <si>
    <t>Υποέργο 5.3</t>
  </si>
  <si>
    <t>Υποέργο 6.1</t>
  </si>
  <si>
    <t>Υποέργο 6.2</t>
  </si>
  <si>
    <t>Υποέργο 6.3</t>
  </si>
  <si>
    <t>Υποέργο 7.1</t>
  </si>
  <si>
    <t>Υποέργο 7.2</t>
  </si>
  <si>
    <t>Υποέργο 7.3</t>
  </si>
  <si>
    <t>Υποέργο 8.1</t>
  </si>
  <si>
    <t>Υποέργο 8.2</t>
  </si>
  <si>
    <t>Υποέργο 8.3</t>
  </si>
  <si>
    <t>Υποέργο 9.1</t>
  </si>
  <si>
    <t>Υποέργο 9.2</t>
  </si>
  <si>
    <t>Υποέργο 9.3</t>
  </si>
  <si>
    <t>ΠΙΝΑΚΑΣ 1.2. Υπολογισμός ατούμενης χρηματοδότησης ΦΠΑ / έτος</t>
  </si>
  <si>
    <t>πράξεις</t>
  </si>
  <si>
    <t>Υπουργείο Α / ΣΑΕ</t>
  </si>
  <si>
    <t>Περιφέρεια A / ΣΑΕ</t>
  </si>
  <si>
    <t>χρονική κατανομή ΦΠΑ δαπανών υποέργων</t>
  </si>
  <si>
    <t>ΦΠΑ δαπανών πράξεων</t>
  </si>
  <si>
    <t>α/α</t>
  </si>
  <si>
    <t>Υποέργο 4.4</t>
  </si>
  <si>
    <t>Υπουργείο Β / ΣΑΕ</t>
  </si>
  <si>
    <t>ΠΙΝΑΚΑΣ 1.3. Επιμερισμός αιτούμενης χρηματοδότησης ΦΠΑ / πράξη και έτος</t>
  </si>
  <si>
    <t>ΠΙΝΑΚΑΣ 1.4. Κατανομή αιτούμενης χρηματοδότησης ΦΠΑ / ΣΑΕ και έτος</t>
  </si>
  <si>
    <t>ΠΙΝΑΚΑΣ 1.1. Δεδομένα &amp; προβλέψεις ΦΠΑ δαπανών συγχρηματοδοτουμένων πράξεων</t>
  </si>
  <si>
    <t>Χρεωστικό / Πιστωτικό υπόλοιπο ΦΠΑ</t>
  </si>
  <si>
    <t>1.4.2016</t>
  </si>
  <si>
    <t>1.3.2016</t>
  </si>
  <si>
    <t>31.3.2016</t>
  </si>
  <si>
    <t>1.2.2016</t>
  </si>
  <si>
    <t>29.2.2016</t>
  </si>
  <si>
    <t>1.1.2016</t>
  </si>
  <si>
    <t>31.1.2016</t>
  </si>
  <si>
    <t>1.8.2015</t>
  </si>
  <si>
    <t>31.12.2015</t>
  </si>
  <si>
    <t>1.6.2015</t>
  </si>
  <si>
    <t>31.7.2015</t>
  </si>
  <si>
    <t>1.5.2015</t>
  </si>
  <si>
    <t>31.5.2015</t>
  </si>
  <si>
    <t>1.1.2015</t>
  </si>
  <si>
    <t>30.4.2015</t>
  </si>
  <si>
    <t>1.11.2014</t>
  </si>
  <si>
    <t>31.12.2014</t>
  </si>
  <si>
    <t>31.10.2014</t>
  </si>
  <si>
    <t>31.12.2013</t>
  </si>
  <si>
    <t>31.10.2013</t>
  </si>
  <si>
    <t>31.05.2013</t>
  </si>
  <si>
    <t>1.3.2013</t>
  </si>
  <si>
    <t>31.03.2013</t>
  </si>
  <si>
    <t>1.1.2013</t>
  </si>
  <si>
    <t>28.2.2013</t>
  </si>
  <si>
    <t>1.12.2012</t>
  </si>
  <si>
    <t>31.12.2012</t>
  </si>
  <si>
    <t>1.11.2012</t>
  </si>
  <si>
    <t>30.11.2012</t>
  </si>
  <si>
    <t>1.10.2012</t>
  </si>
  <si>
    <t>31.10.2012</t>
  </si>
  <si>
    <t>1.9.2012</t>
  </si>
  <si>
    <t>30.9.2012</t>
  </si>
  <si>
    <t>1.7.2012</t>
  </si>
  <si>
    <t>31.8.2012</t>
  </si>
  <si>
    <t>1.6.2012</t>
  </si>
  <si>
    <t>30.6.2012</t>
  </si>
  <si>
    <t>1.5.2012</t>
  </si>
  <si>
    <t>31.5.2012</t>
  </si>
  <si>
    <t>1.3.2012</t>
  </si>
  <si>
    <t>30.4.2012</t>
  </si>
  <si>
    <t>01.01.2012</t>
  </si>
  <si>
    <t>29.2.2012</t>
  </si>
  <si>
    <t>01.08.2011</t>
  </si>
  <si>
    <t>31.12.2011</t>
  </si>
  <si>
    <t>01.07.2011</t>
  </si>
  <si>
    <t>31.07.2011</t>
  </si>
  <si>
    <t>01.05.2011</t>
  </si>
  <si>
    <t>30.06.2011</t>
  </si>
  <si>
    <t>01.03.2011</t>
  </si>
  <si>
    <t>30.04.2011</t>
  </si>
  <si>
    <t>01.01.2011</t>
  </si>
  <si>
    <t>28.02.2011</t>
  </si>
  <si>
    <t>01.12.2010</t>
  </si>
  <si>
    <t>31.12.2010</t>
  </si>
  <si>
    <t>01.10.2010</t>
  </si>
  <si>
    <t>30.11.2010</t>
  </si>
  <si>
    <t>01.09.2010</t>
  </si>
  <si>
    <t>30.09.2010</t>
  </si>
  <si>
    <t>01.08.2010</t>
  </si>
  <si>
    <t>31.08.2010</t>
  </si>
  <si>
    <t>01.07.2010</t>
  </si>
  <si>
    <t>31.07.2010</t>
  </si>
  <si>
    <t>01.06.2010</t>
  </si>
  <si>
    <t>30.06.2010</t>
  </si>
  <si>
    <t>01.05.2010</t>
  </si>
  <si>
    <t>31.05.2010</t>
  </si>
  <si>
    <t>01.04.2010</t>
  </si>
  <si>
    <t>30.04.2010</t>
  </si>
  <si>
    <t>01.03.2010</t>
  </si>
  <si>
    <t>31.03.2010</t>
  </si>
  <si>
    <t>01.01.2010</t>
  </si>
  <si>
    <t>28.02.2010</t>
  </si>
  <si>
    <t>01.12.2009</t>
  </si>
  <si>
    <t>31.12.2009</t>
  </si>
  <si>
    <t>01.11.2009</t>
  </si>
  <si>
    <t>30.11.2009</t>
  </si>
  <si>
    <t>01.10.2009</t>
  </si>
  <si>
    <t>31.10.2009</t>
  </si>
  <si>
    <t>01.09.2009</t>
  </si>
  <si>
    <t>30.09.2009</t>
  </si>
  <si>
    <t>01.08.2009</t>
  </si>
  <si>
    <t>31.08.2009</t>
  </si>
  <si>
    <t>01.07.2009</t>
  </si>
  <si>
    <t>31.07.2009</t>
  </si>
  <si>
    <t>01.06.2009</t>
  </si>
  <si>
    <t>30.06.2009</t>
  </si>
  <si>
    <t>01.05.2009</t>
  </si>
  <si>
    <t>31.05.2009</t>
  </si>
  <si>
    <t>01.04.2009</t>
  </si>
  <si>
    <t>30.04.2009</t>
  </si>
  <si>
    <t>01.03.2009</t>
  </si>
  <si>
    <t>31.03.2009</t>
  </si>
  <si>
    <t>01.02.2009</t>
  </si>
  <si>
    <t>28.02.2009</t>
  </si>
  <si>
    <t>01.01.2009</t>
  </si>
  <si>
    <t>31.01.2009</t>
  </si>
  <si>
    <t>01.12.2008</t>
  </si>
  <si>
    <t>31.12.2008</t>
  </si>
  <si>
    <t>01.11.2008 </t>
  </si>
  <si>
    <t>30.11.2008</t>
  </si>
  <si>
    <t>01.10.2008 </t>
  </si>
  <si>
    <t>31.10.2008</t>
  </si>
  <si>
    <t>01.09.2008</t>
  </si>
  <si>
    <t>30.09.2008</t>
  </si>
  <si>
    <t>01.07.2008</t>
  </si>
  <si>
    <t>31.08.2008</t>
  </si>
  <si>
    <t>14.04.2008</t>
  </si>
  <si>
    <t>30.06.2008</t>
  </si>
  <si>
    <t>01.01.2008</t>
  </si>
  <si>
    <t>13.04.2008</t>
  </si>
  <si>
    <t>01.09.2007</t>
  </si>
  <si>
    <t>31.12.2007</t>
  </si>
  <si>
    <t>01.01.2007</t>
  </si>
  <si>
    <t>31.08.2007</t>
  </si>
  <si>
    <t>ημερομηνία υποχρέωσης επιστροφής</t>
  </si>
  <si>
    <t>ημ/νία έκδοσης</t>
  </si>
  <si>
    <t xml:space="preserve">α/α </t>
  </si>
  <si>
    <t xml:space="preserve">ημ/νία </t>
  </si>
  <si>
    <t>έγγραφο χρημ/δότησης</t>
  </si>
  <si>
    <t>έτος χρημ/τησης</t>
  </si>
  <si>
    <t>ημέρες τοκισμού / ανατοκισμού</t>
  </si>
  <si>
    <t>επιτόκιο ανάκτησης</t>
  </si>
  <si>
    <t>ποσό προς τοκισμό και ανατοκισμό</t>
  </si>
  <si>
    <t>έτη</t>
  </si>
  <si>
    <t>χρονική περίοδος</t>
  </si>
  <si>
    <t>Ε.Ε.</t>
  </si>
  <si>
    <t>από</t>
  </si>
  <si>
    <t>έως</t>
  </si>
  <si>
    <t>επιτόκιο ανακτήσεων</t>
  </si>
  <si>
    <t>1.01.2014</t>
  </si>
  <si>
    <t>1.11.2013</t>
  </si>
  <si>
    <t>1.06.2013</t>
  </si>
  <si>
    <t>1.04.2013</t>
  </si>
  <si>
    <r>
      <t xml:space="preserve">καταβάλεται σε </t>
    </r>
    <r>
      <rPr>
        <b/>
        <sz val="11"/>
        <color indexed="8"/>
        <rFont val="Arial"/>
        <family val="2"/>
      </rPr>
      <t>1 μήνα</t>
    </r>
    <r>
      <rPr>
        <sz val="11"/>
        <color indexed="8"/>
        <rFont val="Arial"/>
        <family val="2"/>
      </rPr>
      <t xml:space="preserve"> από την παραλαβή της απόφασης ολοκλήρωσης από το δικαιούχο</t>
    </r>
  </si>
  <si>
    <r>
      <t xml:space="preserve">καταβάλεται σε </t>
    </r>
    <r>
      <rPr>
        <b/>
        <sz val="11"/>
        <color indexed="8"/>
        <rFont val="Arial"/>
        <family val="2"/>
      </rPr>
      <t>1 έτος</t>
    </r>
    <r>
      <rPr>
        <sz val="11"/>
        <color indexed="8"/>
        <rFont val="Arial"/>
        <family val="2"/>
      </rPr>
      <t xml:space="preserve"> από την παραλαβή της απόφασης ολοκλήρωσης από το δικαιούχο</t>
    </r>
  </si>
  <si>
    <t>πράξη (MIS, ενάριθμος ΠΔΕ, τίτλος)</t>
  </si>
  <si>
    <t>φορέας χρημ/τησης</t>
  </si>
  <si>
    <t>τόκοι περιόδου</t>
  </si>
  <si>
    <t>χρηματοδοτηθείς ΦΠΑ</t>
  </si>
  <si>
    <t>ΥΠΟΛΟΓΙΣΜΟΣ ΜΗ ΕΠΙΛΕΞΙΜΟΥ ΕΠΙΣΤΡΕΠΤΕΟΥ ΦΠΑ (ΟΦΕΙΛΕΣ 1 &amp; 2)</t>
  </si>
  <si>
    <t>επιστρεπτέος (ανακτηθείς) ΦΠΑ</t>
  </si>
  <si>
    <t>τιμολόγια αναδόχου</t>
  </si>
  <si>
    <t>χρεωστικοί τόκοι αθροιστικά</t>
  </si>
  <si>
    <t>ΦΠΑ ΕΚΡΟΩΝ (κωδ. 337)</t>
  </si>
  <si>
    <t>ΦΠΑ ΕΙΣΡΟΩΝ (κωδ. 387)</t>
  </si>
  <si>
    <t>καταληκτική ημερομηνία για την επιβολή τόκων</t>
  </si>
  <si>
    <t>ΠΙΝΑΚΑΣ 2.1 ΦΠΑ ΤΙΜΟΛΟΓΙΩΝ ΕΡΓΟΥ</t>
  </si>
  <si>
    <t>ΠΙΝΑΚΑΣ 2.2 ΧΡΗΜΑΤΟΔΟΤΗΘΕΙΣΑ ΜΗ ΕΠΙΛΕΞΙΜΗ ΔΑΠΑΝΗ ΦΠΑ ΕΡΓΟΥ</t>
  </si>
  <si>
    <t xml:space="preserve">ΠΙΝΑΚΑΣ 2.3 ΠΙΣΤΩΤΙΚΑ ΥΠΟΛΟΙΠΑ ΦΠΑ (δικαιούχου) </t>
  </si>
  <si>
    <t>ΠΙΝΑΚΑΣ 2.4 ΑΙΤΗΘΕΙΣΕΣ ΕΠΙΣΤΡΟΦΕΣ ΦΠΑ από το δικαιούχο</t>
  </si>
  <si>
    <t>../../2013</t>
  </si>
  <si>
    <t>../../2014</t>
  </si>
  <si>
    <t>../../2015</t>
  </si>
  <si>
    <t>../../2016</t>
  </si>
  <si>
    <t>../../2017</t>
  </si>
  <si>
    <t>../../2018</t>
  </si>
  <si>
    <t>../../2019</t>
  </si>
  <si>
    <t>../../2020</t>
  </si>
  <si>
    <t>../../2021</t>
  </si>
  <si>
    <t>../../2022</t>
  </si>
  <si>
    <t>../../2023</t>
  </si>
  <si>
    <t>ΠΙΝΑΚΑΣ 2.5 ΕΠΙΣΤΡΟΦΕΣ ΦΠΑ από τη ΔΟΥ στο δικαιούχο</t>
  </si>
  <si>
    <t>ΠΙΝΑΚΑΣ 2.7 ΥΠΟΛΟΓΙΣΜΟΣ ΚΑΘΥΣΤΕΡΗΜΕΝΩΝ ΟΦΕΙΛΩΝ ΦΠΑ (ΟΦΕΙΛΗ 1)</t>
  </si>
  <si>
    <t xml:space="preserve">ΠΙΝΑΚΑΣ 2.8 ΥΠΟΛΟΓΙΣΜΟΣ ΟΦΕΙΛΩΝ ΦΠΑ  </t>
  </si>
  <si>
    <t>επιστραφείς ΦΠΑ στο ΠΔΕ</t>
  </si>
  <si>
    <t>πιστωτικά υπόλοιπα,  αιτηθείσες &amp; επιστροφές ΦΠΑ</t>
  </si>
  <si>
    <t>ΠΙΝΑΚΑΣ 2.6 ΕΠΙΣΤΡΑΦΕΙΣ ΦΠΑ (από δικαιούχο στο ΠΔΕ)</t>
  </si>
  <si>
    <t>2.9 ΠΙΝΑΚΑΣ ΕΠΙΤΟΚΙΩΝ (Καν. (ΕΚ) 794/2004)</t>
  </si>
  <si>
    <t>ΠΙΝΑΚΑΣ ΕΠΙΤΟΚΙΩΝ (Καν. (ΕΚ) 794/2004)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</si>
</sst>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[$-408]dddd\,\ d\ mmmm\ yyyy"/>
    <numFmt numFmtId="177" formatCode="d/m/yyyy;@"/>
    <numFmt numFmtId="178" formatCode="0.0%"/>
    <numFmt numFmtId="179" formatCode="[$-409]dddd\,\ mmmm\ d\,\ yyyy"/>
    <numFmt numFmtId="180" formatCode="#,##0.000"/>
    <numFmt numFmtId="181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254"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10" xfId="0" applyNumberFormat="1" applyBorder="1" applyAlignment="1">
      <alignment horizontal="righ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14" xfId="0" applyFill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4" fontId="0" fillId="33" borderId="15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4" fontId="0" fillId="34" borderId="16" xfId="0" applyNumberFormat="1" applyFill="1" applyBorder="1" applyAlignment="1">
      <alignment wrapText="1"/>
    </xf>
    <xf numFmtId="4" fontId="0" fillId="34" borderId="17" xfId="0" applyNumberFormat="1" applyFill="1" applyBorder="1" applyAlignment="1">
      <alignment wrapText="1"/>
    </xf>
    <xf numFmtId="4" fontId="0" fillId="34" borderId="14" xfId="0" applyNumberFormat="1" applyFill="1" applyBorder="1" applyAlignment="1">
      <alignment wrapText="1"/>
    </xf>
    <xf numFmtId="4" fontId="0" fillId="34" borderId="18" xfId="0" applyNumberFormat="1" applyFill="1" applyBorder="1" applyAlignment="1">
      <alignment wrapText="1"/>
    </xf>
    <xf numFmtId="4" fontId="0" fillId="34" borderId="19" xfId="0" applyNumberFormat="1" applyFill="1" applyBorder="1" applyAlignment="1">
      <alignment wrapText="1"/>
    </xf>
    <xf numFmtId="4" fontId="0" fillId="34" borderId="20" xfId="0" applyNumberFormat="1" applyFill="1" applyBorder="1" applyAlignment="1">
      <alignment wrapText="1"/>
    </xf>
    <xf numFmtId="4" fontId="0" fillId="34" borderId="21" xfId="0" applyNumberFormat="1" applyFill="1" applyBorder="1" applyAlignment="1">
      <alignment wrapText="1"/>
    </xf>
    <xf numFmtId="4" fontId="0" fillId="34" borderId="10" xfId="0" applyNumberFormat="1" applyFill="1" applyBorder="1" applyAlignment="1">
      <alignment wrapText="1"/>
    </xf>
    <xf numFmtId="4" fontId="0" fillId="34" borderId="22" xfId="0" applyNumberFormat="1" applyFill="1" applyBorder="1" applyAlignment="1">
      <alignment wrapText="1"/>
    </xf>
    <xf numFmtId="4" fontId="0" fillId="34" borderId="15" xfId="0" applyNumberFormat="1" applyFill="1" applyBorder="1" applyAlignment="1">
      <alignment wrapText="1"/>
    </xf>
    <xf numFmtId="4" fontId="0" fillId="34" borderId="19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4" fontId="0" fillId="34" borderId="23" xfId="0" applyNumberFormat="1" applyFill="1" applyBorder="1" applyAlignment="1">
      <alignment/>
    </xf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0" fillId="3" borderId="27" xfId="0" applyFill="1" applyBorder="1" applyAlignment="1">
      <alignment wrapText="1"/>
    </xf>
    <xf numFmtId="0" fontId="0" fillId="3" borderId="28" xfId="0" applyFill="1" applyBorder="1" applyAlignment="1">
      <alignment horizontal="left" wrapText="1"/>
    </xf>
    <xf numFmtId="0" fontId="0" fillId="3" borderId="29" xfId="0" applyFill="1" applyBorder="1" applyAlignment="1">
      <alignment horizontal="left" wrapText="1"/>
    </xf>
    <xf numFmtId="0" fontId="0" fillId="3" borderId="30" xfId="0" applyFill="1" applyBorder="1" applyAlignment="1">
      <alignment horizontal="left" wrapText="1"/>
    </xf>
    <xf numFmtId="4" fontId="0" fillId="34" borderId="15" xfId="0" applyNumberFormat="1" applyFill="1" applyBorder="1" applyAlignment="1">
      <alignment horizontal="right" wrapText="1"/>
    </xf>
    <xf numFmtId="4" fontId="0" fillId="34" borderId="19" xfId="0" applyNumberFormat="1" applyFill="1" applyBorder="1" applyAlignment="1">
      <alignment horizontal="right" wrapText="1"/>
    </xf>
    <xf numFmtId="4" fontId="0" fillId="34" borderId="10" xfId="0" applyNumberFormat="1" applyFill="1" applyBorder="1" applyAlignment="1">
      <alignment horizontal="right" wrapText="1"/>
    </xf>
    <xf numFmtId="4" fontId="0" fillId="34" borderId="20" xfId="0" applyNumberFormat="1" applyFill="1" applyBorder="1" applyAlignment="1">
      <alignment horizontal="right" wrapText="1"/>
    </xf>
    <xf numFmtId="4" fontId="0" fillId="34" borderId="31" xfId="0" applyNumberFormat="1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35" borderId="10" xfId="0" applyFill="1" applyBorder="1" applyAlignment="1">
      <alignment horizontal="right" wrapText="1"/>
    </xf>
    <xf numFmtId="0" fontId="0" fillId="35" borderId="10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4" fontId="0" fillId="34" borderId="32" xfId="0" applyNumberFormat="1" applyFill="1" applyBorder="1" applyAlignment="1">
      <alignment horizontal="right" wrapText="1"/>
    </xf>
    <xf numFmtId="4" fontId="0" fillId="34" borderId="33" xfId="0" applyNumberForma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35" borderId="0" xfId="0" applyFill="1" applyBorder="1" applyAlignment="1">
      <alignment wrapText="1"/>
    </xf>
    <xf numFmtId="4" fontId="0" fillId="35" borderId="0" xfId="0" applyNumberFormat="1" applyFill="1" applyBorder="1" applyAlignment="1">
      <alignment wrapText="1"/>
    </xf>
    <xf numFmtId="0" fontId="48" fillId="0" borderId="0" xfId="0" applyFont="1" applyAlignment="1">
      <alignment vertical="center" wrapText="1"/>
    </xf>
    <xf numFmtId="0" fontId="48" fillId="2" borderId="34" xfId="0" applyFont="1" applyFill="1" applyBorder="1" applyAlignment="1">
      <alignment horizontal="center" vertical="center" wrapText="1"/>
    </xf>
    <xf numFmtId="0" fontId="48" fillId="0" borderId="35" xfId="0" applyFont="1" applyBorder="1" applyAlignment="1">
      <alignment vertical="center" wrapText="1"/>
    </xf>
    <xf numFmtId="177" fontId="48" fillId="35" borderId="10" xfId="0" applyNumberFormat="1" applyFont="1" applyFill="1" applyBorder="1" applyAlignment="1">
      <alignment horizontal="center" vertical="center" wrapText="1"/>
    </xf>
    <xf numFmtId="4" fontId="48" fillId="35" borderId="10" xfId="0" applyNumberFormat="1" applyFont="1" applyFill="1" applyBorder="1" applyAlignment="1">
      <alignment horizontal="right" vertical="center" wrapText="1"/>
    </xf>
    <xf numFmtId="0" fontId="48" fillId="35" borderId="0" xfId="0" applyFont="1" applyFill="1" applyBorder="1" applyAlignment="1">
      <alignment horizontal="center" vertical="center" wrapText="1"/>
    </xf>
    <xf numFmtId="10" fontId="48" fillId="35" borderId="0" xfId="0" applyNumberFormat="1" applyFont="1" applyFill="1" applyBorder="1" applyAlignment="1">
      <alignment vertical="center" wrapText="1"/>
    </xf>
    <xf numFmtId="4" fontId="48" fillId="33" borderId="14" xfId="0" applyNumberFormat="1" applyFont="1" applyFill="1" applyBorder="1" applyAlignment="1">
      <alignment horizontal="right" vertical="center" wrapText="1"/>
    </xf>
    <xf numFmtId="4" fontId="48" fillId="33" borderId="36" xfId="0" applyNumberFormat="1" applyFont="1" applyFill="1" applyBorder="1" applyAlignment="1">
      <alignment horizontal="right" vertical="center" wrapText="1"/>
    </xf>
    <xf numFmtId="4" fontId="48" fillId="0" borderId="0" xfId="0" applyNumberFormat="1" applyFont="1" applyAlignment="1">
      <alignment vertical="center" wrapText="1"/>
    </xf>
    <xf numFmtId="4" fontId="48" fillId="36" borderId="0" xfId="0" applyNumberFormat="1" applyFont="1" applyFill="1" applyAlignment="1">
      <alignment vertical="center" wrapText="1"/>
    </xf>
    <xf numFmtId="0" fontId="48" fillId="35" borderId="0" xfId="0" applyFont="1" applyFill="1" applyBorder="1" applyAlignment="1">
      <alignment vertical="center" wrapText="1"/>
    </xf>
    <xf numFmtId="0" fontId="8" fillId="35" borderId="0" xfId="33" applyFont="1" applyFill="1" applyBorder="1" applyAlignment="1">
      <alignment vertical="center" wrapText="1"/>
      <protection/>
    </xf>
    <xf numFmtId="4" fontId="48" fillId="33" borderId="10" xfId="0" applyNumberFormat="1" applyFont="1" applyFill="1" applyBorder="1" applyAlignment="1">
      <alignment horizontal="right" vertical="center" wrapText="1"/>
    </xf>
    <xf numFmtId="0" fontId="48" fillId="0" borderId="0" xfId="0" applyFont="1" applyBorder="1" applyAlignment="1">
      <alignment vertical="center" wrapText="1"/>
    </xf>
    <xf numFmtId="177" fontId="48" fillId="2" borderId="10" xfId="0" applyNumberFormat="1" applyFont="1" applyFill="1" applyBorder="1" applyAlignment="1">
      <alignment horizontal="center" vertical="center" wrapText="1"/>
    </xf>
    <xf numFmtId="177" fontId="48" fillId="35" borderId="37" xfId="0" applyNumberFormat="1" applyFont="1" applyFill="1" applyBorder="1" applyAlignment="1">
      <alignment horizontal="center" vertical="center" wrapText="1"/>
    </xf>
    <xf numFmtId="4" fontId="48" fillId="35" borderId="14" xfId="0" applyNumberFormat="1" applyFont="1" applyFill="1" applyBorder="1" applyAlignment="1">
      <alignment horizontal="right" vertical="center" wrapText="1"/>
    </xf>
    <xf numFmtId="0" fontId="8" fillId="35" borderId="0" xfId="33" applyFont="1" applyFill="1" applyBorder="1" applyAlignment="1">
      <alignment vertical="center"/>
      <protection/>
    </xf>
    <xf numFmtId="0" fontId="48" fillId="0" borderId="10" xfId="0" applyFont="1" applyBorder="1" applyAlignment="1">
      <alignment vertical="center" wrapText="1"/>
    </xf>
    <xf numFmtId="0" fontId="48" fillId="0" borderId="37" xfId="0" applyFont="1" applyBorder="1" applyAlignment="1">
      <alignment vertical="center" wrapText="1"/>
    </xf>
    <xf numFmtId="0" fontId="48" fillId="3" borderId="35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 wrapText="1"/>
    </xf>
    <xf numFmtId="177" fontId="48" fillId="33" borderId="10" xfId="0" applyNumberFormat="1" applyFont="1" applyFill="1" applyBorder="1" applyAlignment="1">
      <alignment horizontal="right" vertical="center"/>
    </xf>
    <xf numFmtId="177" fontId="48" fillId="35" borderId="10" xfId="0" applyNumberFormat="1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10" fontId="48" fillId="0" borderId="10" xfId="0" applyNumberFormat="1" applyFont="1" applyBorder="1" applyAlignment="1">
      <alignment vertical="center" wrapText="1"/>
    </xf>
    <xf numFmtId="4" fontId="48" fillId="33" borderId="37" xfId="0" applyNumberFormat="1" applyFont="1" applyFill="1" applyBorder="1" applyAlignment="1">
      <alignment vertical="center" wrapText="1"/>
    </xf>
    <xf numFmtId="4" fontId="48" fillId="33" borderId="14" xfId="0" applyNumberFormat="1" applyFont="1" applyFill="1" applyBorder="1" applyAlignment="1">
      <alignment vertical="center"/>
    </xf>
    <xf numFmtId="177" fontId="48" fillId="33" borderId="14" xfId="0" applyNumberFormat="1" applyFont="1" applyFill="1" applyBorder="1" applyAlignment="1">
      <alignment horizontal="right" vertical="center"/>
    </xf>
    <xf numFmtId="177" fontId="48" fillId="35" borderId="14" xfId="0" applyNumberFormat="1" applyFont="1" applyFill="1" applyBorder="1" applyAlignment="1">
      <alignment horizontal="right" vertical="center"/>
    </xf>
    <xf numFmtId="4" fontId="48" fillId="33" borderId="14" xfId="0" applyNumberFormat="1" applyFont="1" applyFill="1" applyBorder="1" applyAlignment="1">
      <alignment vertical="center" wrapText="1"/>
    </xf>
    <xf numFmtId="1" fontId="48" fillId="33" borderId="14" xfId="0" applyNumberFormat="1" applyFont="1" applyFill="1" applyBorder="1" applyAlignment="1">
      <alignment horizontal="center" vertical="center" wrapText="1"/>
    </xf>
    <xf numFmtId="10" fontId="48" fillId="0" borderId="14" xfId="0" applyNumberFormat="1" applyFont="1" applyBorder="1" applyAlignment="1">
      <alignment vertical="center" wrapText="1"/>
    </xf>
    <xf numFmtId="0" fontId="48" fillId="3" borderId="38" xfId="0" applyFont="1" applyFill="1" applyBorder="1" applyAlignment="1">
      <alignment vertical="center" wrapText="1"/>
    </xf>
    <xf numFmtId="0" fontId="8" fillId="33" borderId="39" xfId="33" applyFont="1" applyFill="1" applyBorder="1" applyAlignment="1">
      <alignment horizontal="right" vertical="center" wrapText="1"/>
      <protection/>
    </xf>
    <xf numFmtId="0" fontId="8" fillId="33" borderId="15" xfId="33" applyFont="1" applyFill="1" applyBorder="1" applyAlignment="1">
      <alignment horizontal="right" vertical="center" wrapText="1"/>
      <protection/>
    </xf>
    <xf numFmtId="0" fontId="8" fillId="33" borderId="35" xfId="33" applyFont="1" applyFill="1" applyBorder="1" applyAlignment="1">
      <alignment horizontal="right" vertical="center" wrapText="1"/>
      <protection/>
    </xf>
    <xf numFmtId="0" fontId="8" fillId="33" borderId="10" xfId="33" applyFont="1" applyFill="1" applyBorder="1" applyAlignment="1">
      <alignment horizontal="right" vertical="center" wrapText="1"/>
      <protection/>
    </xf>
    <xf numFmtId="0" fontId="8" fillId="33" borderId="37" xfId="33" applyFont="1" applyFill="1" applyBorder="1" applyAlignment="1">
      <alignment vertical="center" wrapText="1"/>
      <protection/>
    </xf>
    <xf numFmtId="2" fontId="8" fillId="35" borderId="0" xfId="33" applyNumberFormat="1" applyFont="1" applyFill="1" applyBorder="1" applyAlignment="1">
      <alignment vertical="center" wrapText="1"/>
      <protection/>
    </xf>
    <xf numFmtId="2" fontId="8" fillId="35" borderId="0" xfId="33" applyNumberFormat="1" applyFont="1" applyFill="1" applyBorder="1" applyAlignment="1">
      <alignment vertical="center"/>
      <protection/>
    </xf>
    <xf numFmtId="0" fontId="8" fillId="33" borderId="38" xfId="33" applyFont="1" applyFill="1" applyBorder="1" applyAlignment="1">
      <alignment horizontal="right" vertical="center" wrapText="1"/>
      <protection/>
    </xf>
    <xf numFmtId="0" fontId="8" fillId="33" borderId="14" xfId="33" applyFont="1" applyFill="1" applyBorder="1" applyAlignment="1">
      <alignment horizontal="right" vertical="center" wrapText="1"/>
      <protection/>
    </xf>
    <xf numFmtId="0" fontId="8" fillId="33" borderId="36" xfId="33" applyFont="1" applyFill="1" applyBorder="1" applyAlignment="1">
      <alignment vertical="center" wrapText="1"/>
      <protection/>
    </xf>
    <xf numFmtId="4" fontId="48" fillId="33" borderId="40" xfId="0" applyNumberFormat="1" applyFont="1" applyFill="1" applyBorder="1" applyAlignment="1">
      <alignment vertical="center" wrapText="1"/>
    </xf>
    <xf numFmtId="0" fontId="48" fillId="3" borderId="39" xfId="0" applyFont="1" applyFill="1" applyBorder="1" applyAlignment="1">
      <alignment vertical="center" wrapText="1"/>
    </xf>
    <xf numFmtId="4" fontId="48" fillId="33" borderId="41" xfId="0" applyNumberFormat="1" applyFont="1" applyFill="1" applyBorder="1" applyAlignment="1">
      <alignment vertical="center" wrapText="1"/>
    </xf>
    <xf numFmtId="0" fontId="48" fillId="33" borderId="34" xfId="0" applyFont="1" applyFill="1" applyBorder="1" applyAlignment="1">
      <alignment vertical="center" wrapText="1"/>
    </xf>
    <xf numFmtId="0" fontId="8" fillId="2" borderId="38" xfId="33" applyFont="1" applyFill="1" applyBorder="1" applyAlignment="1">
      <alignment horizontal="center" vertical="center" wrapText="1"/>
      <protection/>
    </xf>
    <xf numFmtId="0" fontId="8" fillId="2" borderId="14" xfId="33" applyFont="1" applyFill="1" applyBorder="1" applyAlignment="1">
      <alignment horizontal="center" vertical="center" wrapText="1"/>
      <protection/>
    </xf>
    <xf numFmtId="0" fontId="8" fillId="2" borderId="36" xfId="33" applyFont="1" applyFill="1" applyBorder="1" applyAlignment="1">
      <alignment horizontal="center" vertical="center" wrapText="1"/>
      <protection/>
    </xf>
    <xf numFmtId="0" fontId="8" fillId="2" borderId="42" xfId="33" applyFont="1" applyFill="1" applyBorder="1" applyAlignment="1">
      <alignment horizontal="center" vertical="center" wrapText="1"/>
      <protection/>
    </xf>
    <xf numFmtId="0" fontId="8" fillId="2" borderId="16" xfId="33" applyFont="1" applyFill="1" applyBorder="1" applyAlignment="1">
      <alignment horizontal="center" vertical="center" wrapText="1"/>
      <protection/>
    </xf>
    <xf numFmtId="0" fontId="8" fillId="2" borderId="43" xfId="33" applyFont="1" applyFill="1" applyBorder="1" applyAlignment="1">
      <alignment horizontal="center" vertical="center" wrapText="1"/>
      <protection/>
    </xf>
    <xf numFmtId="0" fontId="8" fillId="33" borderId="44" xfId="33" applyFont="1" applyFill="1" applyBorder="1" applyAlignment="1">
      <alignment horizontal="right" vertical="center" wrapText="1"/>
      <protection/>
    </xf>
    <xf numFmtId="0" fontId="8" fillId="33" borderId="45" xfId="33" applyFont="1" applyFill="1" applyBorder="1" applyAlignment="1">
      <alignment horizontal="right" vertical="center" wrapText="1"/>
      <protection/>
    </xf>
    <xf numFmtId="0" fontId="8" fillId="33" borderId="46" xfId="33" applyFont="1" applyFill="1" applyBorder="1" applyAlignment="1">
      <alignment vertical="center" wrapText="1"/>
      <protection/>
    </xf>
    <xf numFmtId="0" fontId="6" fillId="35" borderId="0" xfId="0" applyFont="1" applyFill="1" applyBorder="1" applyAlignment="1">
      <alignment horizontal="center" vertical="center" wrapText="1"/>
    </xf>
    <xf numFmtId="0" fontId="48" fillId="2" borderId="35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8" fillId="3" borderId="38" xfId="0" applyFont="1" applyFill="1" applyBorder="1" applyAlignment="1">
      <alignment horizontal="center" vertical="center" wrapText="1"/>
    </xf>
    <xf numFmtId="0" fontId="48" fillId="2" borderId="37" xfId="0" applyFont="1" applyFill="1" applyBorder="1" applyAlignment="1">
      <alignment horizontal="center" vertical="center" wrapText="1"/>
    </xf>
    <xf numFmtId="4" fontId="48" fillId="33" borderId="36" xfId="0" applyNumberFormat="1" applyFont="1" applyFill="1" applyBorder="1" applyAlignment="1">
      <alignment vertical="center" wrapText="1"/>
    </xf>
    <xf numFmtId="0" fontId="48" fillId="35" borderId="47" xfId="0" applyFont="1" applyFill="1" applyBorder="1" applyAlignment="1">
      <alignment horizontal="center" vertical="center" wrapText="1"/>
    </xf>
    <xf numFmtId="4" fontId="48" fillId="35" borderId="48" xfId="0" applyNumberFormat="1" applyFont="1" applyFill="1" applyBorder="1" applyAlignment="1">
      <alignment horizontal="right" vertical="center" wrapText="1"/>
    </xf>
    <xf numFmtId="4" fontId="48" fillId="35" borderId="49" xfId="0" applyNumberFormat="1" applyFont="1" applyFill="1" applyBorder="1" applyAlignment="1">
      <alignment horizontal="right" vertical="center" wrapText="1"/>
    </xf>
    <xf numFmtId="0" fontId="48" fillId="0" borderId="14" xfId="0" applyFont="1" applyBorder="1" applyAlignment="1">
      <alignment vertical="center" wrapText="1"/>
    </xf>
    <xf numFmtId="0" fontId="48" fillId="0" borderId="36" xfId="0" applyFont="1" applyBorder="1" applyAlignment="1">
      <alignment vertical="center" wrapText="1"/>
    </xf>
    <xf numFmtId="0" fontId="7" fillId="35" borderId="0" xfId="0" applyFont="1" applyFill="1" applyBorder="1" applyAlignment="1">
      <alignment vertical="center" wrapText="1"/>
    </xf>
    <xf numFmtId="0" fontId="48" fillId="2" borderId="44" xfId="0" applyFont="1" applyFill="1" applyBorder="1" applyAlignment="1">
      <alignment horizontal="center" vertical="center" wrapText="1"/>
    </xf>
    <xf numFmtId="0" fontId="48" fillId="2" borderId="45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48" fillId="2" borderId="46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 vertical="center" wrapText="1"/>
    </xf>
    <xf numFmtId="0" fontId="0" fillId="35" borderId="16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4" fontId="29" fillId="3" borderId="24" xfId="0" applyNumberFormat="1" applyFont="1" applyFill="1" applyBorder="1" applyAlignment="1">
      <alignment horizontal="left" wrapText="1"/>
    </xf>
    <xf numFmtId="0" fontId="0" fillId="35" borderId="20" xfId="0" applyFill="1" applyBorder="1" applyAlignment="1">
      <alignment horizontal="center" wrapText="1"/>
    </xf>
    <xf numFmtId="4" fontId="29" fillId="3" borderId="25" xfId="0" applyNumberFormat="1" applyFont="1" applyFill="1" applyBorder="1" applyAlignment="1">
      <alignment horizontal="left" wrapText="1"/>
    </xf>
    <xf numFmtId="0" fontId="0" fillId="35" borderId="19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vertical="center" wrapText="1"/>
    </xf>
    <xf numFmtId="0" fontId="48" fillId="35" borderId="37" xfId="0" applyFont="1" applyFill="1" applyBorder="1" applyAlignment="1">
      <alignment horizontal="center" vertical="center" wrapText="1"/>
    </xf>
    <xf numFmtId="0" fontId="48" fillId="35" borderId="37" xfId="0" applyFont="1" applyFill="1" applyBorder="1" applyAlignment="1">
      <alignment vertical="center" wrapText="1"/>
    </xf>
    <xf numFmtId="177" fontId="48" fillId="5" borderId="10" xfId="0" applyNumberFormat="1" applyFont="1" applyFill="1" applyBorder="1" applyAlignment="1">
      <alignment horizontal="right" vertical="center"/>
    </xf>
    <xf numFmtId="177" fontId="48" fillId="5" borderId="14" xfId="0" applyNumberFormat="1" applyFont="1" applyFill="1" applyBorder="1" applyAlignment="1">
      <alignment horizontal="right" vertical="center"/>
    </xf>
    <xf numFmtId="4" fontId="48" fillId="5" borderId="10" xfId="0" applyNumberFormat="1" applyFont="1" applyFill="1" applyBorder="1" applyAlignment="1">
      <alignment horizontal="right" vertical="center" wrapText="1"/>
    </xf>
    <xf numFmtId="4" fontId="48" fillId="5" borderId="14" xfId="0" applyNumberFormat="1" applyFont="1" applyFill="1" applyBorder="1" applyAlignment="1">
      <alignment horizontal="right" vertical="center"/>
    </xf>
    <xf numFmtId="4" fontId="48" fillId="5" borderId="10" xfId="0" applyNumberFormat="1" applyFont="1" applyFill="1" applyBorder="1" applyAlignment="1">
      <alignment vertical="center" wrapText="1"/>
    </xf>
    <xf numFmtId="4" fontId="9" fillId="5" borderId="10" xfId="0" applyNumberFormat="1" applyFont="1" applyFill="1" applyBorder="1" applyAlignment="1">
      <alignment vertical="center" wrapText="1"/>
    </xf>
    <xf numFmtId="1" fontId="48" fillId="5" borderId="10" xfId="0" applyNumberFormat="1" applyFont="1" applyFill="1" applyBorder="1" applyAlignment="1">
      <alignment horizontal="center" vertical="center" wrapText="1"/>
    </xf>
    <xf numFmtId="4" fontId="48" fillId="5" borderId="14" xfId="0" applyNumberFormat="1" applyFont="1" applyFill="1" applyBorder="1" applyAlignment="1">
      <alignment vertical="center" wrapText="1"/>
    </xf>
    <xf numFmtId="4" fontId="48" fillId="5" borderId="37" xfId="0" applyNumberFormat="1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177" fontId="9" fillId="5" borderId="10" xfId="0" applyNumberFormat="1" applyFont="1" applyFill="1" applyBorder="1" applyAlignment="1">
      <alignment horizontal="right" vertical="center" wrapText="1"/>
    </xf>
    <xf numFmtId="1" fontId="48" fillId="5" borderId="14" xfId="0" applyNumberFormat="1" applyFont="1" applyFill="1" applyBorder="1" applyAlignment="1">
      <alignment horizontal="center" vertical="center" wrapText="1"/>
    </xf>
    <xf numFmtId="4" fontId="48" fillId="5" borderId="36" xfId="0" applyNumberFormat="1" applyFont="1" applyFill="1" applyBorder="1" applyAlignment="1">
      <alignment vertical="center" wrapText="1"/>
    </xf>
    <xf numFmtId="4" fontId="48" fillId="5" borderId="14" xfId="0" applyNumberFormat="1" applyFont="1" applyFill="1" applyBorder="1" applyAlignment="1">
      <alignment horizontal="right" vertical="center" wrapText="1"/>
    </xf>
    <xf numFmtId="0" fontId="7" fillId="35" borderId="10" xfId="0" applyFont="1" applyFill="1" applyBorder="1" applyAlignment="1">
      <alignment vertical="center" wrapText="1"/>
    </xf>
    <xf numFmtId="4" fontId="48" fillId="35" borderId="10" xfId="0" applyNumberFormat="1" applyFont="1" applyFill="1" applyBorder="1" applyAlignment="1">
      <alignment vertical="center" wrapText="1"/>
    </xf>
    <xf numFmtId="10" fontId="48" fillId="35" borderId="10" xfId="0" applyNumberFormat="1" applyFont="1" applyFill="1" applyBorder="1" applyAlignment="1">
      <alignment vertical="center" wrapText="1"/>
    </xf>
    <xf numFmtId="0" fontId="7" fillId="35" borderId="37" xfId="0" applyFont="1" applyFill="1" applyBorder="1" applyAlignment="1">
      <alignment vertical="center" wrapText="1"/>
    </xf>
    <xf numFmtId="10" fontId="48" fillId="35" borderId="37" xfId="0" applyNumberFormat="1" applyFont="1" applyFill="1" applyBorder="1" applyAlignment="1">
      <alignment vertical="center" wrapText="1"/>
    </xf>
    <xf numFmtId="0" fontId="48" fillId="3" borderId="38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8" fillId="2" borderId="37" xfId="0" applyFont="1" applyFill="1" applyBorder="1" applyAlignment="1">
      <alignment horizontal="center" vertical="center" wrapText="1"/>
    </xf>
    <xf numFmtId="0" fontId="48" fillId="2" borderId="35" xfId="0" applyFont="1" applyFill="1" applyBorder="1" applyAlignment="1">
      <alignment horizontal="center" vertical="center" wrapText="1"/>
    </xf>
    <xf numFmtId="0" fontId="48" fillId="2" borderId="35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8" fillId="2" borderId="37" xfId="0" applyFont="1" applyFill="1" applyBorder="1" applyAlignment="1">
      <alignment horizontal="center" vertical="center" wrapText="1"/>
    </xf>
    <xf numFmtId="4" fontId="48" fillId="35" borderId="0" xfId="0" applyNumberFormat="1" applyFont="1" applyFill="1" applyBorder="1" applyAlignment="1">
      <alignment horizontal="right" vertical="center" wrapText="1"/>
    </xf>
    <xf numFmtId="4" fontId="48" fillId="0" borderId="10" xfId="0" applyNumberFormat="1" applyFont="1" applyBorder="1" applyAlignment="1">
      <alignment vertical="center" wrapText="1"/>
    </xf>
    <xf numFmtId="4" fontId="48" fillId="35" borderId="37" xfId="0" applyNumberFormat="1" applyFont="1" applyFill="1" applyBorder="1" applyAlignment="1">
      <alignment horizontal="center" vertical="center" wrapText="1"/>
    </xf>
    <xf numFmtId="4" fontId="48" fillId="35" borderId="37" xfId="0" applyNumberFormat="1" applyFont="1" applyFill="1" applyBorder="1" applyAlignment="1">
      <alignment vertical="center" wrapText="1"/>
    </xf>
    <xf numFmtId="4" fontId="48" fillId="0" borderId="37" xfId="0" applyNumberFormat="1" applyFont="1" applyBorder="1" applyAlignment="1">
      <alignment vertical="center" wrapText="1"/>
    </xf>
    <xf numFmtId="3" fontId="48" fillId="35" borderId="10" xfId="0" applyNumberFormat="1" applyFont="1" applyFill="1" applyBorder="1" applyAlignment="1">
      <alignment horizontal="center" vertical="center" wrapText="1"/>
    </xf>
    <xf numFmtId="49" fontId="48" fillId="0" borderId="35" xfId="0" applyNumberFormat="1" applyFont="1" applyBorder="1" applyAlignment="1">
      <alignment vertical="center" wrapText="1"/>
    </xf>
    <xf numFmtId="177" fontId="48" fillId="0" borderId="10" xfId="0" applyNumberFormat="1" applyFont="1" applyBorder="1" applyAlignment="1">
      <alignment vertical="center" wrapText="1"/>
    </xf>
    <xf numFmtId="3" fontId="48" fillId="0" borderId="10" xfId="0" applyNumberFormat="1" applyFont="1" applyBorder="1" applyAlignment="1">
      <alignment vertical="center" wrapText="1"/>
    </xf>
    <xf numFmtId="4" fontId="48" fillId="33" borderId="10" xfId="0" applyNumberFormat="1" applyFont="1" applyFill="1" applyBorder="1" applyAlignment="1">
      <alignment vertical="center"/>
    </xf>
    <xf numFmtId="0" fontId="48" fillId="2" borderId="45" xfId="0" applyFont="1" applyFill="1" applyBorder="1" applyAlignment="1">
      <alignment horizontal="center" vertical="center" wrapText="1"/>
    </xf>
    <xf numFmtId="49" fontId="48" fillId="35" borderId="0" xfId="0" applyNumberFormat="1" applyFont="1" applyFill="1" applyBorder="1" applyAlignment="1">
      <alignment vertical="center" wrapText="1"/>
    </xf>
    <xf numFmtId="3" fontId="48" fillId="35" borderId="0" xfId="0" applyNumberFormat="1" applyFont="1" applyFill="1" applyBorder="1" applyAlignment="1">
      <alignment vertical="center" wrapText="1"/>
    </xf>
    <xf numFmtId="4" fontId="48" fillId="33" borderId="38" xfId="0" applyNumberFormat="1" applyFont="1" applyFill="1" applyBorder="1" applyAlignment="1">
      <alignment horizontal="right" vertical="center" wrapText="1"/>
    </xf>
    <xf numFmtId="177" fontId="48" fillId="35" borderId="0" xfId="0" applyNumberFormat="1" applyFont="1" applyFill="1" applyBorder="1" applyAlignment="1">
      <alignment vertical="center" wrapText="1"/>
    </xf>
    <xf numFmtId="177" fontId="9" fillId="35" borderId="10" xfId="0" applyNumberFormat="1" applyFont="1" applyFill="1" applyBorder="1" applyAlignment="1">
      <alignment horizontal="center" vertical="center" wrapText="1"/>
    </xf>
    <xf numFmtId="10" fontId="48" fillId="35" borderId="10" xfId="0" applyNumberFormat="1" applyFont="1" applyFill="1" applyBorder="1" applyAlignment="1">
      <alignment horizontal="center" vertical="center" wrapText="1"/>
    </xf>
    <xf numFmtId="1" fontId="48" fillId="2" borderId="35" xfId="0" applyNumberFormat="1" applyFont="1" applyFill="1" applyBorder="1" applyAlignment="1">
      <alignment horizontal="center" vertical="center" wrapText="1"/>
    </xf>
    <xf numFmtId="1" fontId="48" fillId="35" borderId="35" xfId="0" applyNumberFormat="1" applyFont="1" applyFill="1" applyBorder="1" applyAlignment="1">
      <alignment horizontal="center" vertical="center" wrapText="1"/>
    </xf>
    <xf numFmtId="0" fontId="48" fillId="2" borderId="44" xfId="0" applyFont="1" applyFill="1" applyBorder="1" applyAlignment="1">
      <alignment horizontal="center" vertical="center" wrapText="1"/>
    </xf>
    <xf numFmtId="0" fontId="48" fillId="2" borderId="45" xfId="0" applyFont="1" applyFill="1" applyBorder="1" applyAlignment="1">
      <alignment horizontal="center" vertical="center" wrapText="1"/>
    </xf>
    <xf numFmtId="0" fontId="48" fillId="2" borderId="46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 wrapText="1"/>
    </xf>
    <xf numFmtId="0" fontId="48" fillId="2" borderId="34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10" fillId="35" borderId="54" xfId="0" applyFont="1" applyFill="1" applyBorder="1" applyAlignment="1">
      <alignment horizontal="center" vertical="center" wrapText="1"/>
    </xf>
    <xf numFmtId="0" fontId="10" fillId="35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6" fillId="14" borderId="53" xfId="0" applyFont="1" applyFill="1" applyBorder="1" applyAlignment="1">
      <alignment horizontal="center" vertical="center" wrapText="1"/>
    </xf>
    <xf numFmtId="0" fontId="6" fillId="14" borderId="54" xfId="0" applyFont="1" applyFill="1" applyBorder="1" applyAlignment="1">
      <alignment horizontal="center" vertical="center" wrapText="1"/>
    </xf>
    <xf numFmtId="0" fontId="6" fillId="14" borderId="55" xfId="0" applyFont="1" applyFill="1" applyBorder="1" applyAlignment="1">
      <alignment horizontal="center" vertical="center" wrapText="1"/>
    </xf>
    <xf numFmtId="0" fontId="48" fillId="3" borderId="38" xfId="0" applyFont="1" applyFill="1" applyBorder="1" applyAlignment="1">
      <alignment horizontal="center" vertical="center" wrapText="1"/>
    </xf>
    <xf numFmtId="0" fontId="48" fillId="3" borderId="14" xfId="0" applyFont="1" applyFill="1" applyBorder="1" applyAlignment="1">
      <alignment horizontal="center" vertical="center" wrapText="1"/>
    </xf>
    <xf numFmtId="0" fontId="48" fillId="2" borderId="39" xfId="0" applyFont="1" applyFill="1" applyBorder="1" applyAlignment="1">
      <alignment horizontal="center" vertical="center" wrapText="1"/>
    </xf>
    <xf numFmtId="0" fontId="48" fillId="2" borderId="59" xfId="0" applyFont="1" applyFill="1" applyBorder="1" applyAlignment="1">
      <alignment horizontal="center" vertical="center" wrapText="1"/>
    </xf>
    <xf numFmtId="0" fontId="48" fillId="2" borderId="30" xfId="0" applyFont="1" applyFill="1" applyBorder="1" applyAlignment="1">
      <alignment horizontal="center" vertical="center" wrapText="1"/>
    </xf>
    <xf numFmtId="0" fontId="49" fillId="2" borderId="53" xfId="0" applyFont="1" applyFill="1" applyBorder="1" applyAlignment="1">
      <alignment horizontal="center" vertical="center" wrapText="1"/>
    </xf>
    <xf numFmtId="0" fontId="49" fillId="2" borderId="54" xfId="0" applyFont="1" applyFill="1" applyBorder="1" applyAlignment="1">
      <alignment horizontal="center" vertical="center" wrapText="1"/>
    </xf>
    <xf numFmtId="0" fontId="49" fillId="2" borderId="55" xfId="0" applyFont="1" applyFill="1" applyBorder="1" applyAlignment="1">
      <alignment horizontal="center" vertical="center" wrapText="1"/>
    </xf>
    <xf numFmtId="0" fontId="48" fillId="9" borderId="44" xfId="0" applyFont="1" applyFill="1" applyBorder="1" applyAlignment="1">
      <alignment horizontal="left" vertical="center" wrapText="1"/>
    </xf>
    <xf numFmtId="0" fontId="48" fillId="9" borderId="45" xfId="0" applyFont="1" applyFill="1" applyBorder="1" applyAlignment="1">
      <alignment horizontal="left" vertical="center" wrapText="1"/>
    </xf>
    <xf numFmtId="0" fontId="48" fillId="9" borderId="46" xfId="0" applyFont="1" applyFill="1" applyBorder="1" applyAlignment="1">
      <alignment horizontal="left" vertical="center" wrapText="1"/>
    </xf>
    <xf numFmtId="0" fontId="48" fillId="9" borderId="38" xfId="0" applyFont="1" applyFill="1" applyBorder="1" applyAlignment="1">
      <alignment horizontal="left" vertical="center" wrapText="1"/>
    </xf>
    <xf numFmtId="0" fontId="48" fillId="9" borderId="14" xfId="0" applyFont="1" applyFill="1" applyBorder="1" applyAlignment="1">
      <alignment horizontal="left" vertical="center" wrapText="1"/>
    </xf>
    <xf numFmtId="0" fontId="48" fillId="9" borderId="36" xfId="0" applyFont="1" applyFill="1" applyBorder="1" applyAlignment="1">
      <alignment horizontal="left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0" fillId="3" borderId="62" xfId="0" applyFill="1" applyBorder="1" applyAlignment="1">
      <alignment horizontal="center" wrapText="1"/>
    </xf>
    <xf numFmtId="0" fontId="0" fillId="3" borderId="63" xfId="0" applyFill="1" applyBorder="1" applyAlignment="1">
      <alignment horizontal="center" wrapText="1"/>
    </xf>
    <xf numFmtId="0" fontId="0" fillId="3" borderId="64" xfId="0" applyFill="1" applyBorder="1" applyAlignment="1">
      <alignment horizontal="center" wrapText="1"/>
    </xf>
    <xf numFmtId="0" fontId="0" fillId="3" borderId="65" xfId="0" applyFill="1" applyBorder="1" applyAlignment="1">
      <alignment wrapText="1"/>
    </xf>
    <xf numFmtId="0" fontId="0" fillId="35" borderId="24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wrapText="1"/>
    </xf>
    <xf numFmtId="0" fontId="43" fillId="9" borderId="66" xfId="0" applyFont="1" applyFill="1" applyBorder="1" applyAlignment="1">
      <alignment horizontal="center" wrapText="1"/>
    </xf>
    <xf numFmtId="0" fontId="43" fillId="9" borderId="67" xfId="0" applyFont="1" applyFill="1" applyBorder="1" applyAlignment="1">
      <alignment horizontal="center" wrapText="1"/>
    </xf>
    <xf numFmtId="0" fontId="43" fillId="9" borderId="68" xfId="0" applyFont="1" applyFill="1" applyBorder="1" applyAlignment="1">
      <alignment horizontal="center" wrapText="1"/>
    </xf>
    <xf numFmtId="0" fontId="0" fillId="35" borderId="64" xfId="0" applyFill="1" applyBorder="1" applyAlignment="1">
      <alignment horizontal="center" vertical="center" wrapText="1"/>
    </xf>
    <xf numFmtId="0" fontId="0" fillId="35" borderId="65" xfId="0" applyFill="1" applyBorder="1" applyAlignment="1">
      <alignment horizontal="center" vertical="center" wrapText="1"/>
    </xf>
    <xf numFmtId="0" fontId="0" fillId="35" borderId="62" xfId="0" applyFill="1" applyBorder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63" xfId="0" applyFill="1" applyBorder="1" applyAlignment="1">
      <alignment horizontal="center" vertical="center" wrapText="1"/>
    </xf>
    <xf numFmtId="0" fontId="43" fillId="9" borderId="66" xfId="0" applyFont="1" applyFill="1" applyBorder="1" applyAlignment="1">
      <alignment horizontal="center"/>
    </xf>
    <xf numFmtId="0" fontId="43" fillId="9" borderId="67" xfId="0" applyFont="1" applyFill="1" applyBorder="1" applyAlignment="1">
      <alignment horizontal="center"/>
    </xf>
    <xf numFmtId="0" fontId="43" fillId="9" borderId="68" xfId="0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70" xfId="0" applyFill="1" applyBorder="1" applyAlignment="1">
      <alignment horizontal="center" wrapText="1"/>
    </xf>
    <xf numFmtId="0" fontId="0" fillId="3" borderId="40" xfId="0" applyFill="1" applyBorder="1" applyAlignment="1">
      <alignment horizontal="center" wrapText="1"/>
    </xf>
    <xf numFmtId="0" fontId="0" fillId="3" borderId="14" xfId="0" applyFill="1" applyBorder="1" applyAlignment="1">
      <alignment wrapText="1"/>
    </xf>
    <xf numFmtId="0" fontId="48" fillId="9" borderId="71" xfId="0" applyFont="1" applyFill="1" applyBorder="1" applyAlignment="1">
      <alignment horizontal="left" vertical="center" wrapText="1"/>
    </xf>
    <xf numFmtId="0" fontId="48" fillId="9" borderId="72" xfId="0" applyFont="1" applyFill="1" applyBorder="1" applyAlignment="1">
      <alignment horizontal="left" vertical="center" wrapText="1"/>
    </xf>
    <xf numFmtId="0" fontId="48" fillId="9" borderId="73" xfId="0" applyFont="1" applyFill="1" applyBorder="1" applyAlignment="1">
      <alignment horizontal="left" vertical="center" wrapText="1"/>
    </xf>
    <xf numFmtId="0" fontId="48" fillId="9" borderId="74" xfId="0" applyFont="1" applyFill="1" applyBorder="1" applyAlignment="1">
      <alignment horizontal="left" vertical="center" wrapText="1"/>
    </xf>
    <xf numFmtId="0" fontId="48" fillId="9" borderId="75" xfId="0" applyFont="1" applyFill="1" applyBorder="1" applyAlignment="1">
      <alignment horizontal="left" vertical="center" wrapText="1"/>
    </xf>
    <xf numFmtId="0" fontId="48" fillId="9" borderId="76" xfId="0" applyFont="1" applyFill="1" applyBorder="1" applyAlignment="1">
      <alignment horizontal="left" vertical="center" wrapText="1"/>
    </xf>
    <xf numFmtId="0" fontId="48" fillId="35" borderId="0" xfId="0" applyFont="1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48" fillId="2" borderId="71" xfId="0" applyFont="1" applyFill="1" applyBorder="1" applyAlignment="1">
      <alignment horizontal="center" vertical="center" wrapText="1"/>
    </xf>
    <xf numFmtId="0" fontId="48" fillId="2" borderId="77" xfId="0" applyFont="1" applyFill="1" applyBorder="1" applyAlignment="1">
      <alignment horizontal="center" vertical="center" wrapText="1"/>
    </xf>
    <xf numFmtId="0" fontId="48" fillId="2" borderId="72" xfId="0" applyFont="1" applyFill="1" applyBorder="1" applyAlignment="1">
      <alignment horizontal="center" vertical="center" wrapText="1"/>
    </xf>
    <xf numFmtId="0" fontId="48" fillId="2" borderId="73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ΠΙΤΟΚΙΑ ΑΝΑΚΤΗΣΕΩΝ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view="pageBreakPreview" zoomScale="53" zoomScaleNormal="64" zoomScaleSheetLayoutView="53" zoomScalePageLayoutView="77" workbookViewId="0" topLeftCell="A46">
      <selection activeCell="B73" sqref="B73:H73"/>
    </sheetView>
  </sheetViews>
  <sheetFormatPr defaultColWidth="9.140625" defaultRowHeight="15"/>
  <cols>
    <col min="1" max="1" width="14.28125" style="48" customWidth="1"/>
    <col min="2" max="2" width="18.140625" style="48" customWidth="1"/>
    <col min="3" max="3" width="14.57421875" style="48" customWidth="1"/>
    <col min="4" max="4" width="15.421875" style="48" customWidth="1"/>
    <col min="5" max="12" width="15.00390625" style="48" customWidth="1"/>
    <col min="13" max="13" width="14.00390625" style="48" customWidth="1"/>
    <col min="14" max="14" width="13.00390625" style="48" customWidth="1"/>
    <col min="15" max="15" width="11.421875" style="48" customWidth="1"/>
    <col min="16" max="16" width="16.28125" style="48" customWidth="1"/>
    <col min="17" max="49" width="9.140625" style="48" customWidth="1"/>
    <col min="50" max="16384" width="9.140625" style="1" customWidth="1"/>
  </cols>
  <sheetData>
    <row r="1" spans="1:13" ht="27.75" customHeight="1" thickBot="1">
      <c r="A1" s="197" t="s">
        <v>211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8" ht="23.25" customHeight="1" thickBot="1">
      <c r="A2" s="107"/>
      <c r="B2" s="107"/>
      <c r="C2" s="107"/>
      <c r="D2" s="107"/>
      <c r="E2" s="107"/>
      <c r="F2" s="107"/>
      <c r="G2" s="107"/>
      <c r="H2" s="107"/>
    </row>
    <row r="3" spans="1:13" ht="20.25" customHeight="1" thickBot="1">
      <c r="A3" s="190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2"/>
    </row>
    <row r="4" ht="18.75" customHeight="1" thickBot="1"/>
    <row r="5" spans="2:12" ht="32.25" customHeight="1" thickBot="1">
      <c r="B5" s="184" t="s">
        <v>218</v>
      </c>
      <c r="C5" s="185"/>
      <c r="D5" s="185"/>
      <c r="E5" s="185"/>
      <c r="F5" s="185"/>
      <c r="G5" s="185"/>
      <c r="H5" s="185"/>
      <c r="I5" s="185"/>
      <c r="J5" s="185"/>
      <c r="K5" s="185"/>
      <c r="L5" s="186"/>
    </row>
    <row r="6" spans="2:12" ht="21" customHeight="1">
      <c r="B6" s="202" t="s">
        <v>213</v>
      </c>
      <c r="C6" s="188"/>
      <c r="D6" s="188" t="s">
        <v>195</v>
      </c>
      <c r="E6" s="188"/>
      <c r="F6" s="188"/>
      <c r="G6" s="188"/>
      <c r="H6" s="188"/>
      <c r="I6" s="188"/>
      <c r="J6" s="188"/>
      <c r="K6" s="188"/>
      <c r="L6" s="189"/>
    </row>
    <row r="7" spans="2:12" ht="28.5" customHeight="1">
      <c r="B7" s="158" t="s">
        <v>64</v>
      </c>
      <c r="C7" s="156" t="s">
        <v>187</v>
      </c>
      <c r="D7" s="156">
        <v>2011</v>
      </c>
      <c r="E7" s="156">
        <v>2012</v>
      </c>
      <c r="F7" s="156">
        <v>2013</v>
      </c>
      <c r="G7" s="156">
        <v>2014</v>
      </c>
      <c r="H7" s="156">
        <v>2015</v>
      </c>
      <c r="I7" s="156">
        <v>2016</v>
      </c>
      <c r="J7" s="156">
        <v>2017</v>
      </c>
      <c r="K7" s="156">
        <v>2018</v>
      </c>
      <c r="L7" s="157">
        <v>2019</v>
      </c>
    </row>
    <row r="8" spans="2:12" ht="24" customHeight="1">
      <c r="B8" s="50"/>
      <c r="C8" s="51"/>
      <c r="D8" s="52"/>
      <c r="E8" s="52"/>
      <c r="F8" s="52"/>
      <c r="G8" s="52"/>
      <c r="H8" s="52"/>
      <c r="I8" s="52"/>
      <c r="J8" s="67"/>
      <c r="K8" s="67"/>
      <c r="L8" s="68"/>
    </row>
    <row r="9" spans="2:12" ht="24" customHeight="1">
      <c r="B9" s="50"/>
      <c r="C9" s="51"/>
      <c r="D9" s="52"/>
      <c r="E9" s="52"/>
      <c r="F9" s="52"/>
      <c r="G9" s="52"/>
      <c r="H9" s="52"/>
      <c r="I9" s="52"/>
      <c r="J9" s="67"/>
      <c r="K9" s="67"/>
      <c r="L9" s="68"/>
    </row>
    <row r="10" spans="2:13" ht="24" customHeight="1">
      <c r="B10" s="50"/>
      <c r="C10" s="51"/>
      <c r="D10" s="52"/>
      <c r="E10" s="52"/>
      <c r="F10" s="52"/>
      <c r="G10" s="52"/>
      <c r="H10" s="52"/>
      <c r="I10" s="52"/>
      <c r="J10" s="150"/>
      <c r="K10" s="150"/>
      <c r="L10" s="153"/>
      <c r="M10" s="118"/>
    </row>
    <row r="11" spans="2:13" ht="24" customHeight="1">
      <c r="B11" s="50"/>
      <c r="C11" s="51"/>
      <c r="D11" s="52"/>
      <c r="E11" s="52"/>
      <c r="F11" s="52"/>
      <c r="G11" s="52"/>
      <c r="H11" s="52"/>
      <c r="I11" s="52"/>
      <c r="J11" s="132"/>
      <c r="K11" s="132"/>
      <c r="L11" s="134"/>
      <c r="M11" s="53"/>
    </row>
    <row r="12" spans="2:13" ht="24" customHeight="1">
      <c r="B12" s="50"/>
      <c r="C12" s="51"/>
      <c r="D12" s="52"/>
      <c r="E12" s="52"/>
      <c r="F12" s="52"/>
      <c r="G12" s="52"/>
      <c r="H12" s="52"/>
      <c r="I12" s="52"/>
      <c r="J12" s="132"/>
      <c r="K12" s="151"/>
      <c r="L12" s="154"/>
      <c r="M12" s="54"/>
    </row>
    <row r="13" spans="2:13" ht="24" customHeight="1">
      <c r="B13" s="50"/>
      <c r="C13" s="51"/>
      <c r="D13" s="52"/>
      <c r="E13" s="52"/>
      <c r="F13" s="52"/>
      <c r="G13" s="52"/>
      <c r="H13" s="52"/>
      <c r="I13" s="52"/>
      <c r="J13" s="132"/>
      <c r="K13" s="151"/>
      <c r="L13" s="154"/>
      <c r="M13" s="54"/>
    </row>
    <row r="14" spans="2:13" ht="24" customHeight="1">
      <c r="B14" s="50"/>
      <c r="C14" s="51"/>
      <c r="D14" s="52"/>
      <c r="E14" s="52"/>
      <c r="F14" s="52"/>
      <c r="G14" s="52"/>
      <c r="H14" s="52"/>
      <c r="I14" s="52"/>
      <c r="J14" s="132"/>
      <c r="K14" s="151"/>
      <c r="L14" s="154"/>
      <c r="M14" s="54"/>
    </row>
    <row r="15" spans="2:13" ht="24" customHeight="1">
      <c r="B15" s="50"/>
      <c r="C15" s="51"/>
      <c r="D15" s="52"/>
      <c r="E15" s="52"/>
      <c r="F15" s="52"/>
      <c r="G15" s="52"/>
      <c r="H15" s="52"/>
      <c r="I15" s="52"/>
      <c r="J15" s="132"/>
      <c r="K15" s="151"/>
      <c r="L15" s="154"/>
      <c r="M15" s="54"/>
    </row>
    <row r="16" spans="2:15" ht="24" customHeight="1" thickBot="1">
      <c r="B16" s="200" t="s">
        <v>2</v>
      </c>
      <c r="C16" s="201"/>
      <c r="D16" s="55">
        <f aca="true" t="shared" si="0" ref="D16:L16">SUM(D8:D15)</f>
        <v>0</v>
      </c>
      <c r="E16" s="55">
        <f t="shared" si="0"/>
        <v>0</v>
      </c>
      <c r="F16" s="55">
        <f t="shared" si="0"/>
        <v>0</v>
      </c>
      <c r="G16" s="55">
        <f t="shared" si="0"/>
        <v>0</v>
      </c>
      <c r="H16" s="55">
        <f t="shared" si="0"/>
        <v>0</v>
      </c>
      <c r="I16" s="55">
        <f t="shared" si="0"/>
        <v>0</v>
      </c>
      <c r="J16" s="55">
        <f t="shared" si="0"/>
        <v>0</v>
      </c>
      <c r="K16" s="55">
        <f t="shared" si="0"/>
        <v>0</v>
      </c>
      <c r="L16" s="56">
        <f t="shared" si="0"/>
        <v>0</v>
      </c>
      <c r="O16" s="57"/>
    </row>
    <row r="17" ht="33" customHeight="1" thickBot="1">
      <c r="O17" s="58"/>
    </row>
    <row r="18" spans="1:15" ht="33.75" customHeight="1" thickBot="1">
      <c r="A18" s="184" t="s">
        <v>219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6"/>
      <c r="O18" s="59"/>
    </row>
    <row r="19" spans="1:15" ht="22.5" customHeight="1">
      <c r="A19" s="202" t="s">
        <v>190</v>
      </c>
      <c r="B19" s="188"/>
      <c r="C19" s="188"/>
      <c r="D19" s="188" t="s">
        <v>195</v>
      </c>
      <c r="E19" s="188"/>
      <c r="F19" s="188"/>
      <c r="G19" s="188"/>
      <c r="H19" s="188"/>
      <c r="I19" s="188"/>
      <c r="J19" s="188"/>
      <c r="K19" s="188"/>
      <c r="L19" s="189"/>
      <c r="O19" s="53"/>
    </row>
    <row r="20" spans="1:15" ht="31.5" customHeight="1">
      <c r="A20" s="158" t="s">
        <v>208</v>
      </c>
      <c r="B20" s="156" t="s">
        <v>188</v>
      </c>
      <c r="C20" s="156" t="s">
        <v>189</v>
      </c>
      <c r="D20" s="156">
        <v>2011</v>
      </c>
      <c r="E20" s="156">
        <v>2012</v>
      </c>
      <c r="F20" s="156">
        <v>2013</v>
      </c>
      <c r="G20" s="156">
        <v>2014</v>
      </c>
      <c r="H20" s="156">
        <v>2015</v>
      </c>
      <c r="I20" s="156">
        <v>2016</v>
      </c>
      <c r="J20" s="156">
        <v>2017</v>
      </c>
      <c r="K20" s="156">
        <v>2018</v>
      </c>
      <c r="L20" s="157">
        <v>2019</v>
      </c>
      <c r="O20" s="60"/>
    </row>
    <row r="21" spans="1:16" ht="21" customHeight="1">
      <c r="A21" s="168"/>
      <c r="B21" s="167"/>
      <c r="C21" s="169"/>
      <c r="D21" s="61"/>
      <c r="E21" s="52"/>
      <c r="F21" s="52"/>
      <c r="G21" s="52"/>
      <c r="H21" s="52"/>
      <c r="I21" s="52"/>
      <c r="J21" s="163"/>
      <c r="K21" s="163"/>
      <c r="L21" s="164"/>
      <c r="M21" s="53"/>
      <c r="O21" s="60"/>
      <c r="P21" s="62"/>
    </row>
    <row r="22" spans="1:15" ht="21" customHeight="1">
      <c r="A22" s="168"/>
      <c r="B22" s="167"/>
      <c r="C22" s="169"/>
      <c r="D22" s="61"/>
      <c r="E22" s="52"/>
      <c r="F22" s="52"/>
      <c r="G22" s="52"/>
      <c r="H22" s="52"/>
      <c r="I22" s="52"/>
      <c r="J22" s="163"/>
      <c r="K22" s="163"/>
      <c r="L22" s="164"/>
      <c r="M22" s="53"/>
      <c r="O22" s="60"/>
    </row>
    <row r="23" spans="1:15" ht="21" customHeight="1">
      <c r="A23" s="168"/>
      <c r="B23" s="167"/>
      <c r="C23" s="169"/>
      <c r="D23" s="61"/>
      <c r="E23" s="52"/>
      <c r="F23" s="52"/>
      <c r="G23" s="52"/>
      <c r="H23" s="52"/>
      <c r="I23" s="52"/>
      <c r="J23" s="163"/>
      <c r="K23" s="163"/>
      <c r="L23" s="164"/>
      <c r="M23" s="53"/>
      <c r="O23" s="60"/>
    </row>
    <row r="24" spans="1:15" ht="21" customHeight="1">
      <c r="A24" s="168"/>
      <c r="B24" s="167"/>
      <c r="C24" s="169"/>
      <c r="D24" s="61"/>
      <c r="E24" s="52"/>
      <c r="F24" s="52"/>
      <c r="G24" s="52"/>
      <c r="H24" s="52"/>
      <c r="I24" s="52"/>
      <c r="J24" s="163"/>
      <c r="K24" s="163"/>
      <c r="L24" s="164"/>
      <c r="M24" s="53"/>
      <c r="O24" s="60"/>
    </row>
    <row r="25" spans="1:15" ht="21" customHeight="1">
      <c r="A25" s="168"/>
      <c r="B25" s="167"/>
      <c r="C25" s="169"/>
      <c r="D25" s="61"/>
      <c r="E25" s="52"/>
      <c r="F25" s="52"/>
      <c r="G25" s="52"/>
      <c r="H25" s="52"/>
      <c r="I25" s="52"/>
      <c r="J25" s="163"/>
      <c r="K25" s="163"/>
      <c r="L25" s="164"/>
      <c r="M25" s="53"/>
      <c r="O25" s="60"/>
    </row>
    <row r="26" spans="1:15" ht="21" customHeight="1">
      <c r="A26" s="168"/>
      <c r="B26" s="167"/>
      <c r="C26" s="169"/>
      <c r="D26" s="61"/>
      <c r="E26" s="52"/>
      <c r="F26" s="52"/>
      <c r="G26" s="52"/>
      <c r="H26" s="52"/>
      <c r="I26" s="52"/>
      <c r="J26" s="163"/>
      <c r="K26" s="163"/>
      <c r="L26" s="165"/>
      <c r="M26" s="59"/>
      <c r="O26" s="60"/>
    </row>
    <row r="27" spans="1:15" ht="21" customHeight="1">
      <c r="A27" s="168"/>
      <c r="B27" s="167"/>
      <c r="C27" s="169"/>
      <c r="D27" s="61"/>
      <c r="E27" s="52"/>
      <c r="F27" s="52"/>
      <c r="G27" s="52"/>
      <c r="H27" s="52"/>
      <c r="I27" s="52"/>
      <c r="J27" s="163"/>
      <c r="K27" s="163"/>
      <c r="L27" s="166"/>
      <c r="O27" s="60"/>
    </row>
    <row r="28" spans="1:15" ht="21" customHeight="1">
      <c r="A28" s="168"/>
      <c r="B28" s="167"/>
      <c r="C28" s="169"/>
      <c r="D28" s="61"/>
      <c r="E28" s="52"/>
      <c r="F28" s="52"/>
      <c r="G28" s="52"/>
      <c r="H28" s="52"/>
      <c r="I28" s="52"/>
      <c r="J28" s="163"/>
      <c r="K28" s="163"/>
      <c r="L28" s="166"/>
      <c r="O28" s="60"/>
    </row>
    <row r="29" spans="1:15" ht="21" customHeight="1" thickBot="1">
      <c r="A29" s="200" t="s">
        <v>2</v>
      </c>
      <c r="B29" s="201"/>
      <c r="C29" s="201"/>
      <c r="D29" s="55">
        <f aca="true" t="shared" si="1" ref="D29:L29">SUM(D21:D28)</f>
        <v>0</v>
      </c>
      <c r="E29" s="55">
        <f t="shared" si="1"/>
        <v>0</v>
      </c>
      <c r="F29" s="55">
        <f t="shared" si="1"/>
        <v>0</v>
      </c>
      <c r="G29" s="55">
        <f t="shared" si="1"/>
        <v>0</v>
      </c>
      <c r="H29" s="55">
        <f t="shared" si="1"/>
        <v>0</v>
      </c>
      <c r="I29" s="55">
        <f t="shared" si="1"/>
        <v>0</v>
      </c>
      <c r="J29" s="55">
        <f t="shared" si="1"/>
        <v>0</v>
      </c>
      <c r="K29" s="55">
        <f t="shared" si="1"/>
        <v>0</v>
      </c>
      <c r="L29" s="56">
        <f t="shared" si="1"/>
        <v>0</v>
      </c>
      <c r="O29" s="60"/>
    </row>
    <row r="30" ht="23.25" customHeight="1" thickBot="1">
      <c r="O30" s="60"/>
    </row>
    <row r="31" spans="4:15" ht="21.75" customHeight="1" thickBot="1">
      <c r="D31" s="184" t="s">
        <v>220</v>
      </c>
      <c r="E31" s="185"/>
      <c r="F31" s="185"/>
      <c r="G31" s="185"/>
      <c r="H31" s="185"/>
      <c r="I31" s="185"/>
      <c r="J31" s="185"/>
      <c r="K31" s="185"/>
      <c r="L31" s="186"/>
      <c r="O31" s="60"/>
    </row>
    <row r="32" spans="4:15" ht="20.25" customHeight="1">
      <c r="D32" s="181"/>
      <c r="E32" s="182" t="s">
        <v>3</v>
      </c>
      <c r="F32" s="182"/>
      <c r="G32" s="182"/>
      <c r="H32" s="182"/>
      <c r="I32" s="182"/>
      <c r="J32" s="182"/>
      <c r="K32" s="182"/>
      <c r="L32" s="183"/>
      <c r="O32" s="60"/>
    </row>
    <row r="33" spans="4:15" ht="21" customHeight="1">
      <c r="D33" s="187"/>
      <c r="E33" s="63">
        <v>41274</v>
      </c>
      <c r="F33" s="51" t="s">
        <v>222</v>
      </c>
      <c r="G33" s="51" t="s">
        <v>223</v>
      </c>
      <c r="H33" s="51" t="s">
        <v>224</v>
      </c>
      <c r="I33" s="51" t="s">
        <v>225</v>
      </c>
      <c r="J33" s="51" t="s">
        <v>226</v>
      </c>
      <c r="K33" s="51" t="s">
        <v>227</v>
      </c>
      <c r="L33" s="64" t="s">
        <v>228</v>
      </c>
      <c r="O33" s="60"/>
    </row>
    <row r="34" spans="4:15" ht="21" customHeight="1" thickBot="1">
      <c r="D34" s="155" t="s">
        <v>4</v>
      </c>
      <c r="E34" s="65"/>
      <c r="F34" s="65"/>
      <c r="G34" s="65"/>
      <c r="H34" s="65"/>
      <c r="I34" s="65"/>
      <c r="J34" s="116"/>
      <c r="K34" s="116"/>
      <c r="L34" s="117"/>
      <c r="O34" s="66"/>
    </row>
    <row r="35" spans="4:15" ht="12" customHeight="1" thickBot="1">
      <c r="D35" s="53"/>
      <c r="E35" s="162"/>
      <c r="F35" s="162"/>
      <c r="G35" s="162"/>
      <c r="H35" s="162"/>
      <c r="I35" s="162"/>
      <c r="J35" s="62"/>
      <c r="K35" s="62"/>
      <c r="L35" s="62"/>
      <c r="O35" s="66"/>
    </row>
    <row r="36" spans="5:15" ht="21.75" customHeight="1" thickBot="1">
      <c r="E36" s="193" t="s">
        <v>221</v>
      </c>
      <c r="F36" s="194"/>
      <c r="G36" s="194"/>
      <c r="H36" s="194"/>
      <c r="I36" s="194"/>
      <c r="J36" s="194"/>
      <c r="K36" s="194"/>
      <c r="L36" s="195"/>
      <c r="O36" s="66"/>
    </row>
    <row r="37" spans="4:15" ht="21" customHeight="1">
      <c r="D37" s="196"/>
      <c r="E37" s="181" t="s">
        <v>195</v>
      </c>
      <c r="F37" s="182"/>
      <c r="G37" s="182"/>
      <c r="H37" s="182"/>
      <c r="I37" s="182"/>
      <c r="J37" s="182"/>
      <c r="K37" s="182"/>
      <c r="L37" s="183"/>
      <c r="O37" s="66"/>
    </row>
    <row r="38" spans="4:15" ht="21" customHeight="1">
      <c r="D38" s="196"/>
      <c r="E38" s="179">
        <v>2012</v>
      </c>
      <c r="F38" s="160">
        <v>2013</v>
      </c>
      <c r="G38" s="160">
        <v>2014</v>
      </c>
      <c r="H38" s="160">
        <v>2015</v>
      </c>
      <c r="I38" s="160">
        <v>2016</v>
      </c>
      <c r="J38" s="160">
        <v>2017</v>
      </c>
      <c r="K38" s="160">
        <v>2018</v>
      </c>
      <c r="L38" s="161">
        <v>2019</v>
      </c>
      <c r="O38" s="66"/>
    </row>
    <row r="39" spans="4:15" ht="21" customHeight="1">
      <c r="D39" s="53"/>
      <c r="E39" s="180"/>
      <c r="F39" s="132"/>
      <c r="G39" s="132"/>
      <c r="H39" s="132"/>
      <c r="I39" s="132"/>
      <c r="J39" s="132"/>
      <c r="K39" s="132"/>
      <c r="L39" s="134"/>
      <c r="O39" s="66"/>
    </row>
    <row r="40" spans="4:15" ht="21" customHeight="1">
      <c r="D40" s="53"/>
      <c r="E40" s="180"/>
      <c r="F40" s="132"/>
      <c r="G40" s="132"/>
      <c r="H40" s="132"/>
      <c r="I40" s="132"/>
      <c r="J40" s="132"/>
      <c r="K40" s="132"/>
      <c r="L40" s="134"/>
      <c r="O40" s="66"/>
    </row>
    <row r="41" spans="4:15" ht="21.75" customHeight="1" thickBot="1">
      <c r="D41" s="53"/>
      <c r="E41" s="175">
        <f aca="true" t="shared" si="2" ref="E41:L41">SUM(E39:E40)</f>
        <v>0</v>
      </c>
      <c r="F41" s="55">
        <f t="shared" si="2"/>
        <v>0</v>
      </c>
      <c r="G41" s="55">
        <f t="shared" si="2"/>
        <v>0</v>
      </c>
      <c r="H41" s="55">
        <f t="shared" si="2"/>
        <v>0</v>
      </c>
      <c r="I41" s="55">
        <f t="shared" si="2"/>
        <v>0</v>
      </c>
      <c r="J41" s="55">
        <f t="shared" si="2"/>
        <v>0</v>
      </c>
      <c r="K41" s="55">
        <f t="shared" si="2"/>
        <v>0</v>
      </c>
      <c r="L41" s="56">
        <f t="shared" si="2"/>
        <v>0</v>
      </c>
      <c r="O41" s="66"/>
    </row>
    <row r="42" spans="4:15" ht="21.75" customHeight="1" thickBot="1">
      <c r="D42" s="53"/>
      <c r="E42" s="162"/>
      <c r="F42" s="162"/>
      <c r="G42" s="162"/>
      <c r="H42" s="162"/>
      <c r="I42" s="162"/>
      <c r="J42" s="162"/>
      <c r="K42" s="162"/>
      <c r="L42" s="162"/>
      <c r="O42" s="66"/>
    </row>
    <row r="43" spans="4:15" ht="21.75" customHeight="1" thickBot="1">
      <c r="D43" s="53"/>
      <c r="E43" s="193" t="s">
        <v>233</v>
      </c>
      <c r="F43" s="194"/>
      <c r="G43" s="194"/>
      <c r="H43" s="194"/>
      <c r="I43" s="194"/>
      <c r="J43" s="194"/>
      <c r="K43" s="194"/>
      <c r="L43" s="195"/>
      <c r="O43" s="66"/>
    </row>
    <row r="44" spans="4:15" ht="21.75" customHeight="1">
      <c r="D44" s="53"/>
      <c r="E44" s="181" t="s">
        <v>195</v>
      </c>
      <c r="F44" s="182"/>
      <c r="G44" s="182"/>
      <c r="H44" s="182"/>
      <c r="I44" s="182"/>
      <c r="J44" s="182"/>
      <c r="K44" s="182"/>
      <c r="L44" s="183"/>
      <c r="O44" s="66"/>
    </row>
    <row r="45" spans="4:15" ht="21.75" customHeight="1">
      <c r="D45" s="53"/>
      <c r="E45" s="179">
        <v>2012</v>
      </c>
      <c r="F45" s="160">
        <v>2013</v>
      </c>
      <c r="G45" s="160">
        <v>2014</v>
      </c>
      <c r="H45" s="160">
        <v>2015</v>
      </c>
      <c r="I45" s="160">
        <v>2016</v>
      </c>
      <c r="J45" s="160">
        <v>2017</v>
      </c>
      <c r="K45" s="160">
        <v>2018</v>
      </c>
      <c r="L45" s="161">
        <v>2019</v>
      </c>
      <c r="O45" s="66"/>
    </row>
    <row r="46" spans="4:15" ht="21.75" customHeight="1">
      <c r="D46" s="53"/>
      <c r="E46" s="180"/>
      <c r="F46" s="132"/>
      <c r="G46" s="132"/>
      <c r="H46" s="132"/>
      <c r="I46" s="132"/>
      <c r="J46" s="132"/>
      <c r="K46" s="132"/>
      <c r="L46" s="134"/>
      <c r="O46" s="66"/>
    </row>
    <row r="47" spans="4:15" ht="21.75" customHeight="1">
      <c r="D47" s="53"/>
      <c r="E47" s="180"/>
      <c r="F47" s="132"/>
      <c r="G47" s="132"/>
      <c r="H47" s="132"/>
      <c r="I47" s="132"/>
      <c r="J47" s="132"/>
      <c r="K47" s="132"/>
      <c r="L47" s="134"/>
      <c r="O47" s="66"/>
    </row>
    <row r="48" spans="4:15" ht="21.75" customHeight="1" thickBot="1">
      <c r="D48" s="53"/>
      <c r="E48" s="175">
        <f aca="true" t="shared" si="3" ref="E48:L48">SUM(E46:E47)</f>
        <v>0</v>
      </c>
      <c r="F48" s="55">
        <f t="shared" si="3"/>
        <v>0</v>
      </c>
      <c r="G48" s="55">
        <f t="shared" si="3"/>
        <v>0</v>
      </c>
      <c r="H48" s="55">
        <f t="shared" si="3"/>
        <v>0</v>
      </c>
      <c r="I48" s="55">
        <f t="shared" si="3"/>
        <v>0</v>
      </c>
      <c r="J48" s="55">
        <f t="shared" si="3"/>
        <v>0</v>
      </c>
      <c r="K48" s="55">
        <f t="shared" si="3"/>
        <v>0</v>
      </c>
      <c r="L48" s="56">
        <f t="shared" si="3"/>
        <v>0</v>
      </c>
      <c r="O48" s="66"/>
    </row>
    <row r="49" ht="15.75" customHeight="1" thickBot="1">
      <c r="O49" s="66"/>
    </row>
    <row r="50" spans="2:15" ht="24" customHeight="1" thickBot="1">
      <c r="B50" s="184" t="s">
        <v>238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6"/>
      <c r="O50" s="66"/>
    </row>
    <row r="51" spans="2:15" ht="22.5" customHeight="1">
      <c r="B51" s="181" t="s">
        <v>190</v>
      </c>
      <c r="C51" s="182"/>
      <c r="D51" s="182"/>
      <c r="E51" s="182" t="s">
        <v>236</v>
      </c>
      <c r="F51" s="182"/>
      <c r="G51" s="182"/>
      <c r="H51" s="182"/>
      <c r="I51" s="182"/>
      <c r="J51" s="182"/>
      <c r="K51" s="182"/>
      <c r="L51" s="183"/>
      <c r="O51" s="66"/>
    </row>
    <row r="52" spans="2:15" ht="33.75" customHeight="1">
      <c r="B52" s="158" t="s">
        <v>208</v>
      </c>
      <c r="C52" s="156" t="s">
        <v>188</v>
      </c>
      <c r="D52" s="156" t="s">
        <v>189</v>
      </c>
      <c r="E52" s="156">
        <v>2012</v>
      </c>
      <c r="F52" s="156">
        <v>2013</v>
      </c>
      <c r="G52" s="156">
        <v>2014</v>
      </c>
      <c r="H52" s="156">
        <v>2015</v>
      </c>
      <c r="I52" s="156">
        <v>2016</v>
      </c>
      <c r="J52" s="156">
        <v>2017</v>
      </c>
      <c r="K52" s="156">
        <v>2018</v>
      </c>
      <c r="L52" s="157">
        <v>2019</v>
      </c>
      <c r="O52" s="66"/>
    </row>
    <row r="53" spans="2:15" ht="21" customHeight="1">
      <c r="B53" s="168"/>
      <c r="C53" s="170"/>
      <c r="D53" s="169"/>
      <c r="E53" s="52"/>
      <c r="F53" s="52"/>
      <c r="G53" s="52"/>
      <c r="H53" s="67"/>
      <c r="I53" s="52"/>
      <c r="J53" s="67"/>
      <c r="K53" s="67"/>
      <c r="L53" s="68"/>
      <c r="O53" s="66"/>
    </row>
    <row r="54" spans="2:15" ht="21" customHeight="1">
      <c r="B54" s="168"/>
      <c r="C54" s="170"/>
      <c r="D54" s="169"/>
      <c r="E54" s="67"/>
      <c r="F54" s="67"/>
      <c r="G54" s="67"/>
      <c r="H54" s="67"/>
      <c r="I54" s="67"/>
      <c r="J54" s="67"/>
      <c r="K54" s="67"/>
      <c r="L54" s="68"/>
      <c r="O54" s="66"/>
    </row>
    <row r="55" spans="2:15" ht="21" customHeight="1">
      <c r="B55" s="168"/>
      <c r="C55" s="170"/>
      <c r="D55" s="169"/>
      <c r="E55" s="67"/>
      <c r="F55" s="67"/>
      <c r="G55" s="67"/>
      <c r="H55" s="67"/>
      <c r="I55" s="67"/>
      <c r="J55" s="67"/>
      <c r="K55" s="67"/>
      <c r="L55" s="68"/>
      <c r="O55" s="66"/>
    </row>
    <row r="56" spans="2:16" ht="28.5" customHeight="1" thickBot="1">
      <c r="B56" s="200" t="s">
        <v>2</v>
      </c>
      <c r="C56" s="201"/>
      <c r="D56" s="201"/>
      <c r="E56" s="55">
        <f aca="true" t="shared" si="4" ref="E56:L56">SUM(E53:E55)</f>
        <v>0</v>
      </c>
      <c r="F56" s="55">
        <f t="shared" si="4"/>
        <v>0</v>
      </c>
      <c r="G56" s="55">
        <f t="shared" si="4"/>
        <v>0</v>
      </c>
      <c r="H56" s="55">
        <f t="shared" si="4"/>
        <v>0</v>
      </c>
      <c r="I56" s="55">
        <f t="shared" si="4"/>
        <v>0</v>
      </c>
      <c r="J56" s="55">
        <f t="shared" si="4"/>
        <v>0</v>
      </c>
      <c r="K56" s="55">
        <f t="shared" si="4"/>
        <v>0</v>
      </c>
      <c r="L56" s="56">
        <f t="shared" si="4"/>
        <v>0</v>
      </c>
      <c r="O56" s="66"/>
      <c r="P56" s="59"/>
    </row>
    <row r="57" spans="2:16" ht="17.25" customHeight="1" thickBot="1">
      <c r="B57" s="53"/>
      <c r="C57" s="53"/>
      <c r="D57" s="53"/>
      <c r="E57" s="162"/>
      <c r="F57" s="162"/>
      <c r="G57" s="162"/>
      <c r="H57" s="162"/>
      <c r="I57" s="162"/>
      <c r="O57" s="66"/>
      <c r="P57" s="59"/>
    </row>
    <row r="58" spans="1:16" ht="27" customHeight="1" thickBot="1">
      <c r="A58" s="184" t="s">
        <v>234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6"/>
      <c r="O58" s="66"/>
      <c r="P58" s="59"/>
    </row>
    <row r="59" spans="1:16" ht="78" customHeight="1">
      <c r="A59" s="119" t="s">
        <v>191</v>
      </c>
      <c r="B59" s="120" t="s">
        <v>210</v>
      </c>
      <c r="C59" s="121" t="s">
        <v>186</v>
      </c>
      <c r="D59" s="121" t="s">
        <v>217</v>
      </c>
      <c r="E59" s="120" t="s">
        <v>237</v>
      </c>
      <c r="F59" s="120" t="s">
        <v>212</v>
      </c>
      <c r="G59" s="172" t="s">
        <v>236</v>
      </c>
      <c r="H59" s="120" t="s">
        <v>1</v>
      </c>
      <c r="I59" s="120" t="s">
        <v>194</v>
      </c>
      <c r="J59" s="120" t="s">
        <v>192</v>
      </c>
      <c r="K59" s="120" t="s">
        <v>193</v>
      </c>
      <c r="L59" s="120" t="s">
        <v>209</v>
      </c>
      <c r="M59" s="122" t="s">
        <v>214</v>
      </c>
      <c r="N59" s="123"/>
      <c r="O59" s="66"/>
      <c r="P59" s="59"/>
    </row>
    <row r="60" spans="1:16" ht="23.25" customHeight="1">
      <c r="A60" s="69" t="s">
        <v>7</v>
      </c>
      <c r="B60" s="70">
        <f>SUM(D29:E29)</f>
        <v>0</v>
      </c>
      <c r="C60" s="71">
        <v>41305</v>
      </c>
      <c r="D60" s="72"/>
      <c r="E60" s="70">
        <f>E34+E41-E48</f>
        <v>0</v>
      </c>
      <c r="F60" s="70">
        <f aca="true" t="shared" si="5" ref="F60:F67">IF(E60=0,B60,IF(E60&gt;=B60,0,IF(E60&lt;B60,B60-E60)))</f>
        <v>0</v>
      </c>
      <c r="G60" s="73">
        <f>E56</f>
        <v>0</v>
      </c>
      <c r="H60" s="70">
        <f aca="true" t="shared" si="6" ref="H60:H67">+F60-G60</f>
        <v>0</v>
      </c>
      <c r="I60" s="70">
        <f>IF(H60&lt;0,0,H60)</f>
        <v>0</v>
      </c>
      <c r="J60" s="74" t="str">
        <f>IF(D60-C60&gt;365,"error",IF(D60-C60&lt;0,"0",D60-C60))</f>
        <v>0</v>
      </c>
      <c r="K60" s="75"/>
      <c r="L60" s="70">
        <f aca="true" t="shared" si="7" ref="L60:L67">I60*J60/365*K60</f>
        <v>0</v>
      </c>
      <c r="M60" s="76">
        <f>L60</f>
        <v>0</v>
      </c>
      <c r="N60" s="124"/>
      <c r="O60" s="66"/>
      <c r="P60" s="59"/>
    </row>
    <row r="61" spans="1:16" ht="23.25" customHeight="1">
      <c r="A61" s="69">
        <v>2013</v>
      </c>
      <c r="B61" s="70">
        <f>F29</f>
        <v>0</v>
      </c>
      <c r="C61" s="71">
        <v>41670</v>
      </c>
      <c r="D61" s="72"/>
      <c r="E61" s="70">
        <f>F34+F41-F48</f>
        <v>0</v>
      </c>
      <c r="F61" s="70">
        <f t="shared" si="5"/>
        <v>0</v>
      </c>
      <c r="G61" s="73">
        <f>F56</f>
        <v>0</v>
      </c>
      <c r="H61" s="70">
        <f t="shared" si="6"/>
        <v>0</v>
      </c>
      <c r="I61" s="70">
        <f aca="true" t="shared" si="8" ref="I61:I67">IF(H61+L60+I60&lt;0,0,H61+L60+I60)</f>
        <v>0</v>
      </c>
      <c r="J61" s="74" t="str">
        <f>IF(D61-C61&gt;365,"error",IF(D61-C61&lt;0,"0",D61-C61))</f>
        <v>0</v>
      </c>
      <c r="K61" s="75"/>
      <c r="L61" s="70">
        <f t="shared" si="7"/>
        <v>0</v>
      </c>
      <c r="M61" s="76">
        <f aca="true" t="shared" si="9" ref="M61:M67">M60+L61</f>
        <v>0</v>
      </c>
      <c r="N61" s="62"/>
      <c r="O61" s="66"/>
      <c r="P61" s="59"/>
    </row>
    <row r="62" spans="1:16" ht="23.25" customHeight="1">
      <c r="A62" s="69">
        <v>2014</v>
      </c>
      <c r="B62" s="70">
        <f>G29</f>
        <v>0</v>
      </c>
      <c r="C62" s="71">
        <v>42035</v>
      </c>
      <c r="D62" s="72"/>
      <c r="E62" s="70">
        <f>G34+G41-G48</f>
        <v>0</v>
      </c>
      <c r="F62" s="70">
        <f t="shared" si="5"/>
        <v>0</v>
      </c>
      <c r="G62" s="73">
        <f>G56</f>
        <v>0</v>
      </c>
      <c r="H62" s="70">
        <f t="shared" si="6"/>
        <v>0</v>
      </c>
      <c r="I62" s="70">
        <f t="shared" si="8"/>
        <v>0</v>
      </c>
      <c r="J62" s="74" t="str">
        <f>IF(D62-C62&gt;365,"error",IF(D62-C62&lt;0,"0",D62-C62))</f>
        <v>0</v>
      </c>
      <c r="K62" s="75"/>
      <c r="L62" s="70">
        <f t="shared" si="7"/>
        <v>0</v>
      </c>
      <c r="M62" s="76">
        <f t="shared" si="9"/>
        <v>0</v>
      </c>
      <c r="O62" s="66"/>
      <c r="P62" s="59"/>
    </row>
    <row r="63" spans="1:16" ht="23.25" customHeight="1">
      <c r="A63" s="69">
        <v>2015</v>
      </c>
      <c r="B63" s="70">
        <f>H29</f>
        <v>0</v>
      </c>
      <c r="C63" s="71">
        <v>42400</v>
      </c>
      <c r="D63" s="72"/>
      <c r="E63" s="70">
        <f>H34+H41-H48</f>
        <v>0</v>
      </c>
      <c r="F63" s="70">
        <f t="shared" si="5"/>
        <v>0</v>
      </c>
      <c r="G63" s="73">
        <f>H56</f>
        <v>0</v>
      </c>
      <c r="H63" s="70">
        <f t="shared" si="6"/>
        <v>0</v>
      </c>
      <c r="I63" s="70">
        <f t="shared" si="8"/>
        <v>0</v>
      </c>
      <c r="J63" s="74" t="str">
        <f>IF(D63-C63&gt;366,"error",IF(D63-C63&lt;0,"0",D63-C63))</f>
        <v>0</v>
      </c>
      <c r="K63" s="75"/>
      <c r="L63" s="70">
        <f t="shared" si="7"/>
        <v>0</v>
      </c>
      <c r="M63" s="76">
        <f t="shared" si="9"/>
        <v>0</v>
      </c>
      <c r="O63" s="66"/>
      <c r="P63" s="59"/>
    </row>
    <row r="64" spans="1:16" ht="23.25" customHeight="1">
      <c r="A64" s="69">
        <v>2016</v>
      </c>
      <c r="B64" s="171">
        <f>I16</f>
        <v>0</v>
      </c>
      <c r="C64" s="71">
        <v>42766</v>
      </c>
      <c r="D64" s="72"/>
      <c r="E64" s="70">
        <f>I34+I41-I48</f>
        <v>0</v>
      </c>
      <c r="F64" s="70">
        <f t="shared" si="5"/>
        <v>0</v>
      </c>
      <c r="G64" s="70">
        <f>I56</f>
        <v>0</v>
      </c>
      <c r="H64" s="70">
        <f t="shared" si="6"/>
        <v>0</v>
      </c>
      <c r="I64" s="70">
        <f t="shared" si="8"/>
        <v>0</v>
      </c>
      <c r="J64" s="74" t="str">
        <f>IF(D64-C64&gt;365,"error",IF(D64-C64&lt;0,"0",D64-C64))</f>
        <v>0</v>
      </c>
      <c r="K64" s="75"/>
      <c r="L64" s="70">
        <f t="shared" si="7"/>
        <v>0</v>
      </c>
      <c r="M64" s="76">
        <f t="shared" si="9"/>
        <v>0</v>
      </c>
      <c r="O64" s="66"/>
      <c r="P64" s="59"/>
    </row>
    <row r="65" spans="1:16" ht="23.25" customHeight="1">
      <c r="A65" s="69">
        <v>2017</v>
      </c>
      <c r="B65" s="171">
        <f>J29</f>
        <v>0</v>
      </c>
      <c r="C65" s="71">
        <v>43131</v>
      </c>
      <c r="D65" s="72"/>
      <c r="E65" s="70">
        <f>J34+J41-J48</f>
        <v>0</v>
      </c>
      <c r="F65" s="70">
        <f t="shared" si="5"/>
        <v>0</v>
      </c>
      <c r="G65" s="70">
        <f>J56</f>
        <v>0</v>
      </c>
      <c r="H65" s="70">
        <f t="shared" si="6"/>
        <v>0</v>
      </c>
      <c r="I65" s="70">
        <f t="shared" si="8"/>
        <v>0</v>
      </c>
      <c r="J65" s="74" t="str">
        <f>IF(D65-C65&gt;365,"error",IF(D65-C65&lt;0,"0",D65-C65))</f>
        <v>0</v>
      </c>
      <c r="K65" s="75"/>
      <c r="L65" s="70">
        <f t="shared" si="7"/>
        <v>0</v>
      </c>
      <c r="M65" s="76">
        <f t="shared" si="9"/>
        <v>0</v>
      </c>
      <c r="O65" s="66"/>
      <c r="P65" s="59"/>
    </row>
    <row r="66" spans="1:16" ht="23.25" customHeight="1">
      <c r="A66" s="69">
        <v>2018</v>
      </c>
      <c r="B66" s="171">
        <f>K29</f>
        <v>0</v>
      </c>
      <c r="C66" s="71">
        <v>43496</v>
      </c>
      <c r="D66" s="72"/>
      <c r="E66" s="70">
        <f>K34+K41-K48</f>
        <v>0</v>
      </c>
      <c r="F66" s="70">
        <f t="shared" si="5"/>
        <v>0</v>
      </c>
      <c r="G66" s="70">
        <f>K56</f>
        <v>0</v>
      </c>
      <c r="H66" s="70">
        <f t="shared" si="6"/>
        <v>0</v>
      </c>
      <c r="I66" s="70">
        <f t="shared" si="8"/>
        <v>0</v>
      </c>
      <c r="J66" s="74" t="str">
        <f>IF(D66-C66&gt;365,"error",IF(D66-C66&lt;0,"0",D66-C66))</f>
        <v>0</v>
      </c>
      <c r="K66" s="75"/>
      <c r="L66" s="70">
        <f t="shared" si="7"/>
        <v>0</v>
      </c>
      <c r="M66" s="76">
        <f t="shared" si="9"/>
        <v>0</v>
      </c>
      <c r="O66" s="66"/>
      <c r="P66" s="59"/>
    </row>
    <row r="67" spans="1:16" ht="23.25" customHeight="1" thickBot="1">
      <c r="A67" s="155">
        <v>2019</v>
      </c>
      <c r="B67" s="77">
        <f>L29</f>
        <v>0</v>
      </c>
      <c r="C67" s="78">
        <v>43861</v>
      </c>
      <c r="D67" s="79"/>
      <c r="E67" s="80">
        <f>L34+L41-L48</f>
        <v>0</v>
      </c>
      <c r="F67" s="80">
        <f t="shared" si="5"/>
        <v>0</v>
      </c>
      <c r="G67" s="80">
        <f>L56</f>
        <v>0</v>
      </c>
      <c r="H67" s="80">
        <f t="shared" si="6"/>
        <v>0</v>
      </c>
      <c r="I67" s="80">
        <f t="shared" si="8"/>
        <v>0</v>
      </c>
      <c r="J67" s="81" t="str">
        <f>IF(D67-C67&gt;366,"error",IF(D67-C67&lt;0,"0",D67-C67))</f>
        <v>0</v>
      </c>
      <c r="K67" s="82"/>
      <c r="L67" s="80">
        <f t="shared" si="7"/>
        <v>0</v>
      </c>
      <c r="M67" s="112">
        <f t="shared" si="9"/>
        <v>0</v>
      </c>
      <c r="O67" s="66"/>
      <c r="P67" s="59"/>
    </row>
    <row r="68" spans="15:16" ht="12" customHeight="1" thickBot="1">
      <c r="O68" s="66"/>
      <c r="P68" s="59"/>
    </row>
    <row r="69" spans="2:16" ht="23.25" customHeight="1" thickBot="1">
      <c r="B69" s="214" t="s">
        <v>235</v>
      </c>
      <c r="C69" s="215"/>
      <c r="D69" s="215"/>
      <c r="E69" s="215"/>
      <c r="F69" s="215"/>
      <c r="G69" s="215"/>
      <c r="H69" s="215"/>
      <c r="I69" s="216"/>
      <c r="O69" s="66"/>
      <c r="P69" s="59"/>
    </row>
    <row r="70" spans="2:16" ht="21" customHeight="1">
      <c r="B70" s="95" t="s">
        <v>5</v>
      </c>
      <c r="C70" s="96">
        <f>IF((F60-G60)+(F61-G61)+(F62-G62)+(F63-G63)+(F64-G64)+(F65-G65)+(F66-G66)+(F67-G67)+SUM(L60:L67)&lt;0,0,(F60-G60)+(F61-G61)+(F62-G62)+(F63-G63)+(F64-G64)+(F65-G65)+(F66-G66)+(F67-G67)+SUM(L60:L67))</f>
        <v>0</v>
      </c>
      <c r="D70" s="208" t="s">
        <v>205</v>
      </c>
      <c r="E70" s="209"/>
      <c r="F70" s="209"/>
      <c r="G70" s="209"/>
      <c r="H70" s="209"/>
      <c r="I70" s="210"/>
      <c r="O70" s="66"/>
      <c r="P70" s="59"/>
    </row>
    <row r="71" spans="2:16" ht="21" customHeight="1" thickBot="1">
      <c r="B71" s="83" t="s">
        <v>6</v>
      </c>
      <c r="C71" s="94">
        <f>IF(C70&gt;0,SUM(B60:B67)-SUM(F60:F67),SUM(H60:H67)+SUM(B60:B67)-SUM(F60:F67)+SUM(L60:L67))</f>
        <v>0</v>
      </c>
      <c r="D71" s="211" t="s">
        <v>206</v>
      </c>
      <c r="E71" s="212"/>
      <c r="F71" s="212"/>
      <c r="G71" s="212"/>
      <c r="H71" s="212"/>
      <c r="I71" s="213"/>
      <c r="O71" s="66"/>
      <c r="P71" s="59"/>
    </row>
    <row r="72" spans="15:16" ht="15.75" thickBot="1">
      <c r="O72" s="66"/>
      <c r="P72" s="59"/>
    </row>
    <row r="73" spans="2:16" ht="15.75" customHeight="1" thickBot="1">
      <c r="B73" s="205" t="s">
        <v>239</v>
      </c>
      <c r="C73" s="206"/>
      <c r="D73" s="206"/>
      <c r="E73" s="206"/>
      <c r="F73" s="206"/>
      <c r="G73" s="206"/>
      <c r="H73" s="207"/>
      <c r="O73" s="66"/>
      <c r="P73" s="59"/>
    </row>
    <row r="74" spans="2:16" ht="28.5">
      <c r="B74" s="203" t="s">
        <v>196</v>
      </c>
      <c r="C74" s="204"/>
      <c r="D74" s="49" t="s">
        <v>200</v>
      </c>
      <c r="F74" s="203" t="s">
        <v>196</v>
      </c>
      <c r="G74" s="204"/>
      <c r="H74" s="49" t="s">
        <v>200</v>
      </c>
      <c r="O74" s="66"/>
      <c r="P74" s="59"/>
    </row>
    <row r="75" spans="2:16" ht="15.75" thickBot="1">
      <c r="B75" s="101" t="s">
        <v>198</v>
      </c>
      <c r="C75" s="102" t="s">
        <v>199</v>
      </c>
      <c r="D75" s="103" t="s">
        <v>197</v>
      </c>
      <c r="F75" s="98" t="s">
        <v>198</v>
      </c>
      <c r="G75" s="99" t="s">
        <v>199</v>
      </c>
      <c r="H75" s="100" t="s">
        <v>197</v>
      </c>
      <c r="O75" s="66"/>
      <c r="P75" s="59"/>
    </row>
    <row r="76" spans="2:16" ht="15">
      <c r="B76" s="104" t="s">
        <v>71</v>
      </c>
      <c r="C76" s="105"/>
      <c r="D76" s="106">
        <v>1.03</v>
      </c>
      <c r="F76" s="84" t="s">
        <v>114</v>
      </c>
      <c r="G76" s="85" t="s">
        <v>115</v>
      </c>
      <c r="H76" s="97">
        <v>3.05</v>
      </c>
      <c r="O76" s="66"/>
      <c r="P76" s="59"/>
    </row>
    <row r="77" spans="2:16" ht="15">
      <c r="B77" s="86" t="s">
        <v>72</v>
      </c>
      <c r="C77" s="87" t="s">
        <v>73</v>
      </c>
      <c r="D77" s="88">
        <v>1.06</v>
      </c>
      <c r="F77" s="86" t="s">
        <v>116</v>
      </c>
      <c r="G77" s="87" t="s">
        <v>117</v>
      </c>
      <c r="H77" s="88">
        <v>3.05</v>
      </c>
      <c r="O77" s="66"/>
      <c r="P77" s="59"/>
    </row>
    <row r="78" spans="2:16" ht="15">
      <c r="B78" s="86" t="s">
        <v>74</v>
      </c>
      <c r="C78" s="87" t="s">
        <v>75</v>
      </c>
      <c r="D78" s="88">
        <v>1.09</v>
      </c>
      <c r="F78" s="86" t="s">
        <v>118</v>
      </c>
      <c r="G78" s="87" t="s">
        <v>119</v>
      </c>
      <c r="H78" s="88">
        <v>2.73</v>
      </c>
      <c r="O78" s="66"/>
      <c r="P78" s="59"/>
    </row>
    <row r="79" spans="2:16" ht="15">
      <c r="B79" s="86" t="s">
        <v>76</v>
      </c>
      <c r="C79" s="87" t="s">
        <v>77</v>
      </c>
      <c r="D79" s="88">
        <v>1.12</v>
      </c>
      <c r="F79" s="86" t="s">
        <v>120</v>
      </c>
      <c r="G79" s="87" t="s">
        <v>121</v>
      </c>
      <c r="H79" s="88">
        <v>2.49</v>
      </c>
      <c r="O79" s="66"/>
      <c r="P79" s="59"/>
    </row>
    <row r="80" spans="2:16" ht="15">
      <c r="B80" s="86" t="s">
        <v>78</v>
      </c>
      <c r="C80" s="87" t="s">
        <v>79</v>
      </c>
      <c r="D80" s="88">
        <v>1.17</v>
      </c>
      <c r="F80" s="86" t="s">
        <v>122</v>
      </c>
      <c r="G80" s="87" t="s">
        <v>123</v>
      </c>
      <c r="H80" s="88">
        <v>2.49</v>
      </c>
      <c r="O80" s="66"/>
      <c r="P80" s="59"/>
    </row>
    <row r="81" spans="2:16" ht="15">
      <c r="B81" s="86" t="s">
        <v>80</v>
      </c>
      <c r="C81" s="87" t="s">
        <v>81</v>
      </c>
      <c r="D81" s="88">
        <v>1.22</v>
      </c>
      <c r="F81" s="86" t="s">
        <v>124</v>
      </c>
      <c r="G81" s="87" t="s">
        <v>125</v>
      </c>
      <c r="H81" s="88">
        <v>2.45</v>
      </c>
      <c r="O81" s="66"/>
      <c r="P81" s="59"/>
    </row>
    <row r="82" spans="2:16" ht="15">
      <c r="B82" s="86" t="s">
        <v>82</v>
      </c>
      <c r="C82" s="87" t="s">
        <v>83</v>
      </c>
      <c r="D82" s="88">
        <v>1.26</v>
      </c>
      <c r="F82" s="86" t="s">
        <v>126</v>
      </c>
      <c r="G82" s="87" t="s">
        <v>127</v>
      </c>
      <c r="H82" s="88">
        <v>2.24</v>
      </c>
      <c r="O82" s="66"/>
      <c r="P82" s="59"/>
    </row>
    <row r="83" spans="2:16" ht="15">
      <c r="B83" s="86" t="s">
        <v>84</v>
      </c>
      <c r="C83" s="87" t="s">
        <v>85</v>
      </c>
      <c r="D83" s="88">
        <v>1.34</v>
      </c>
      <c r="F83" s="86" t="s">
        <v>128</v>
      </c>
      <c r="G83" s="87" t="s">
        <v>129</v>
      </c>
      <c r="H83" s="88">
        <v>2.24</v>
      </c>
      <c r="O83" s="66"/>
      <c r="P83" s="59"/>
    </row>
    <row r="84" spans="2:16" ht="15">
      <c r="B84" s="86" t="s">
        <v>86</v>
      </c>
      <c r="C84" s="87" t="s">
        <v>87</v>
      </c>
      <c r="D84" s="88">
        <v>1.44</v>
      </c>
      <c r="F84" s="86" t="s">
        <v>130</v>
      </c>
      <c r="G84" s="87" t="s">
        <v>131</v>
      </c>
      <c r="H84" s="88">
        <v>2.24</v>
      </c>
      <c r="O84" s="66"/>
      <c r="P84" s="59"/>
    </row>
    <row r="85" spans="2:16" ht="15">
      <c r="B85" s="86" t="s">
        <v>201</v>
      </c>
      <c r="C85" s="87" t="s">
        <v>88</v>
      </c>
      <c r="D85" s="88">
        <v>1.53</v>
      </c>
      <c r="F85" s="86" t="s">
        <v>132</v>
      </c>
      <c r="G85" s="87" t="s">
        <v>133</v>
      </c>
      <c r="H85" s="88">
        <v>2.24</v>
      </c>
      <c r="O85" s="66"/>
      <c r="P85" s="59"/>
    </row>
    <row r="86" spans="2:16" ht="15">
      <c r="B86" s="86" t="s">
        <v>202</v>
      </c>
      <c r="C86" s="87" t="s">
        <v>89</v>
      </c>
      <c r="D86" s="88">
        <v>1.56</v>
      </c>
      <c r="F86" s="86" t="s">
        <v>134</v>
      </c>
      <c r="G86" s="87" t="s">
        <v>135</v>
      </c>
      <c r="H86" s="88">
        <v>2.24</v>
      </c>
      <c r="O86" s="66"/>
      <c r="P86" s="59"/>
    </row>
    <row r="87" spans="2:16" ht="15">
      <c r="B87" s="86" t="s">
        <v>203</v>
      </c>
      <c r="C87" s="87" t="s">
        <v>90</v>
      </c>
      <c r="D87" s="88">
        <v>1.56</v>
      </c>
      <c r="F87" s="86" t="s">
        <v>136</v>
      </c>
      <c r="G87" s="87" t="s">
        <v>137</v>
      </c>
      <c r="H87" s="88">
        <v>2.24</v>
      </c>
      <c r="O87" s="66"/>
      <c r="P87" s="59"/>
    </row>
    <row r="88" spans="2:16" ht="15">
      <c r="B88" s="86" t="s">
        <v>204</v>
      </c>
      <c r="C88" s="87" t="s">
        <v>91</v>
      </c>
      <c r="D88" s="88">
        <v>1.66</v>
      </c>
      <c r="F88" s="86" t="s">
        <v>138</v>
      </c>
      <c r="G88" s="87" t="s">
        <v>139</v>
      </c>
      <c r="H88" s="88">
        <v>2.24</v>
      </c>
      <c r="O88" s="66"/>
      <c r="P88" s="59"/>
    </row>
    <row r="89" spans="2:16" ht="15">
      <c r="B89" s="86" t="s">
        <v>92</v>
      </c>
      <c r="C89" s="87" t="s">
        <v>93</v>
      </c>
      <c r="D89" s="88">
        <v>1.66</v>
      </c>
      <c r="F89" s="86" t="s">
        <v>140</v>
      </c>
      <c r="G89" s="87" t="s">
        <v>141</v>
      </c>
      <c r="H89" s="88">
        <v>2.24</v>
      </c>
      <c r="O89" s="66"/>
      <c r="P89" s="59"/>
    </row>
    <row r="90" spans="2:16" ht="15">
      <c r="B90" s="86" t="s">
        <v>94</v>
      </c>
      <c r="C90" s="87" t="s">
        <v>95</v>
      </c>
      <c r="D90" s="88">
        <v>1.6600000000000001</v>
      </c>
      <c r="F90" s="86" t="s">
        <v>142</v>
      </c>
      <c r="G90" s="87" t="s">
        <v>143</v>
      </c>
      <c r="H90" s="88">
        <v>2.24</v>
      </c>
      <c r="O90" s="66"/>
      <c r="P90" s="59"/>
    </row>
    <row r="91" spans="2:16" ht="15">
      <c r="B91" s="86" t="s">
        <v>96</v>
      </c>
      <c r="C91" s="87" t="s">
        <v>97</v>
      </c>
      <c r="D91" s="88">
        <v>1.76</v>
      </c>
      <c r="F91" s="86" t="s">
        <v>144</v>
      </c>
      <c r="G91" s="87" t="s">
        <v>145</v>
      </c>
      <c r="H91" s="88">
        <v>2.45</v>
      </c>
      <c r="O91" s="66"/>
      <c r="P91" s="59"/>
    </row>
    <row r="92" spans="2:16" ht="15">
      <c r="B92" s="86" t="s">
        <v>98</v>
      </c>
      <c r="C92" s="87" t="s">
        <v>99</v>
      </c>
      <c r="D92" s="88">
        <v>1.8900000000000001</v>
      </c>
      <c r="F92" s="86" t="s">
        <v>146</v>
      </c>
      <c r="G92" s="87" t="s">
        <v>147</v>
      </c>
      <c r="H92" s="88">
        <v>2.45</v>
      </c>
      <c r="O92" s="66"/>
      <c r="P92" s="59"/>
    </row>
    <row r="93" spans="2:16" ht="15">
      <c r="B93" s="86" t="s">
        <v>100</v>
      </c>
      <c r="C93" s="87" t="s">
        <v>101</v>
      </c>
      <c r="D93" s="88">
        <v>2.05</v>
      </c>
      <c r="F93" s="86" t="s">
        <v>148</v>
      </c>
      <c r="G93" s="87" t="s">
        <v>149</v>
      </c>
      <c r="H93" s="88">
        <v>2.45</v>
      </c>
      <c r="O93" s="66"/>
      <c r="P93" s="59"/>
    </row>
    <row r="94" spans="2:16" ht="15">
      <c r="B94" s="86" t="s">
        <v>102</v>
      </c>
      <c r="C94" s="87" t="s">
        <v>103</v>
      </c>
      <c r="D94" s="88">
        <v>2.38</v>
      </c>
      <c r="F94" s="86" t="s">
        <v>150</v>
      </c>
      <c r="G94" s="87" t="s">
        <v>151</v>
      </c>
      <c r="H94" s="88">
        <v>2.77</v>
      </c>
      <c r="N94" s="60"/>
      <c r="O94" s="66"/>
      <c r="P94" s="59"/>
    </row>
    <row r="95" spans="2:16" ht="15">
      <c r="B95" s="86" t="s">
        <v>104</v>
      </c>
      <c r="C95" s="87" t="s">
        <v>105</v>
      </c>
      <c r="D95" s="88">
        <v>2.38</v>
      </c>
      <c r="F95" s="86" t="s">
        <v>152</v>
      </c>
      <c r="G95" s="87" t="s">
        <v>153</v>
      </c>
      <c r="H95" s="88">
        <v>2.77</v>
      </c>
      <c r="N95" s="60"/>
      <c r="O95" s="66"/>
      <c r="P95" s="59"/>
    </row>
    <row r="96" spans="2:16" ht="15">
      <c r="B96" s="86" t="s">
        <v>106</v>
      </c>
      <c r="C96" s="87" t="s">
        <v>107</v>
      </c>
      <c r="D96" s="88">
        <v>2.67</v>
      </c>
      <c r="F96" s="86" t="s">
        <v>154</v>
      </c>
      <c r="G96" s="87" t="s">
        <v>155</v>
      </c>
      <c r="H96" s="88">
        <v>2.77</v>
      </c>
      <c r="N96" s="89"/>
      <c r="O96" s="90"/>
      <c r="P96" s="59"/>
    </row>
    <row r="97" spans="2:16" ht="15">
      <c r="B97" s="86" t="s">
        <v>108</v>
      </c>
      <c r="C97" s="87" t="s">
        <v>109</v>
      </c>
      <c r="D97" s="88">
        <v>2.67</v>
      </c>
      <c r="F97" s="86" t="s">
        <v>156</v>
      </c>
      <c r="G97" s="87" t="s">
        <v>157</v>
      </c>
      <c r="H97" s="88">
        <v>3.22</v>
      </c>
      <c r="N97" s="60"/>
      <c r="O97" s="66"/>
      <c r="P97" s="59"/>
    </row>
    <row r="98" spans="2:16" ht="15">
      <c r="B98" s="86" t="s">
        <v>110</v>
      </c>
      <c r="C98" s="87" t="s">
        <v>111</v>
      </c>
      <c r="D98" s="88">
        <v>3.07</v>
      </c>
      <c r="F98" s="86" t="s">
        <v>158</v>
      </c>
      <c r="G98" s="87" t="s">
        <v>159</v>
      </c>
      <c r="H98" s="88">
        <v>3.22</v>
      </c>
      <c r="N98" s="60"/>
      <c r="O98" s="66"/>
      <c r="P98" s="59"/>
    </row>
    <row r="99" spans="2:16" ht="15.75" thickBot="1">
      <c r="B99" s="91" t="s">
        <v>112</v>
      </c>
      <c r="C99" s="92" t="s">
        <v>113</v>
      </c>
      <c r="D99" s="93">
        <v>3.07</v>
      </c>
      <c r="F99" s="86" t="s">
        <v>160</v>
      </c>
      <c r="G99" s="87" t="s">
        <v>161</v>
      </c>
      <c r="H99" s="88">
        <v>3.74</v>
      </c>
      <c r="N99" s="59"/>
      <c r="O99" s="59"/>
      <c r="P99" s="59"/>
    </row>
    <row r="100" spans="6:8" ht="15">
      <c r="F100" s="86" t="s">
        <v>162</v>
      </c>
      <c r="G100" s="87" t="s">
        <v>163</v>
      </c>
      <c r="H100" s="88">
        <v>4.470000000000001</v>
      </c>
    </row>
    <row r="101" spans="6:8" ht="15">
      <c r="F101" s="86" t="s">
        <v>164</v>
      </c>
      <c r="G101" s="87" t="s">
        <v>165</v>
      </c>
      <c r="H101" s="88">
        <v>5.99</v>
      </c>
    </row>
    <row r="102" spans="6:8" ht="15">
      <c r="F102" s="86" t="s">
        <v>166</v>
      </c>
      <c r="G102" s="87" t="s">
        <v>167</v>
      </c>
      <c r="H102" s="88">
        <v>5.99</v>
      </c>
    </row>
    <row r="103" spans="6:8" ht="15">
      <c r="F103" s="86" t="s">
        <v>168</v>
      </c>
      <c r="G103" s="87" t="s">
        <v>169</v>
      </c>
      <c r="H103" s="88">
        <v>6.36</v>
      </c>
    </row>
    <row r="104" spans="6:8" ht="15">
      <c r="F104" s="86" t="s">
        <v>170</v>
      </c>
      <c r="G104" s="87" t="s">
        <v>171</v>
      </c>
      <c r="H104" s="88">
        <v>6.36</v>
      </c>
    </row>
    <row r="105" spans="6:8" ht="15">
      <c r="F105" s="86" t="s">
        <v>172</v>
      </c>
      <c r="G105" s="87" t="s">
        <v>173</v>
      </c>
      <c r="H105" s="88">
        <v>6.36</v>
      </c>
    </row>
    <row r="106" spans="6:8" ht="15">
      <c r="F106" s="86" t="s">
        <v>174</v>
      </c>
      <c r="G106" s="87" t="s">
        <v>175</v>
      </c>
      <c r="H106" s="88">
        <v>5.59</v>
      </c>
    </row>
    <row r="107" spans="6:8" ht="15">
      <c r="F107" s="86" t="s">
        <v>176</v>
      </c>
      <c r="G107" s="87" t="s">
        <v>177</v>
      </c>
      <c r="H107" s="88">
        <v>5.59</v>
      </c>
    </row>
    <row r="108" spans="6:8" ht="15">
      <c r="F108" s="86" t="s">
        <v>178</v>
      </c>
      <c r="G108" s="87" t="s">
        <v>179</v>
      </c>
      <c r="H108" s="88">
        <v>4.55</v>
      </c>
    </row>
    <row r="109" spans="6:8" ht="15">
      <c r="F109" s="86" t="s">
        <v>180</v>
      </c>
      <c r="G109" s="87" t="s">
        <v>181</v>
      </c>
      <c r="H109" s="88">
        <v>5.19</v>
      </c>
    </row>
    <row r="110" spans="6:8" ht="15">
      <c r="F110" s="86" t="s">
        <v>182</v>
      </c>
      <c r="G110" s="87" t="s">
        <v>183</v>
      </c>
      <c r="H110" s="88">
        <v>5.42</v>
      </c>
    </row>
    <row r="111" spans="6:8" ht="15.75" thickBot="1">
      <c r="F111" s="91" t="s">
        <v>184</v>
      </c>
      <c r="G111" s="92" t="s">
        <v>185</v>
      </c>
      <c r="H111" s="93">
        <v>4.62</v>
      </c>
    </row>
  </sheetData>
  <sheetProtection/>
  <mergeCells count="29">
    <mergeCell ref="B74:C74"/>
    <mergeCell ref="F74:G74"/>
    <mergeCell ref="B73:H73"/>
    <mergeCell ref="D70:I70"/>
    <mergeCell ref="D71:I71"/>
    <mergeCell ref="B56:D56"/>
    <mergeCell ref="B69:I69"/>
    <mergeCell ref="A1:M1"/>
    <mergeCell ref="A29:C29"/>
    <mergeCell ref="B6:C6"/>
    <mergeCell ref="B5:L5"/>
    <mergeCell ref="A18:L18"/>
    <mergeCell ref="D19:L19"/>
    <mergeCell ref="A19:C19"/>
    <mergeCell ref="B16:C16"/>
    <mergeCell ref="D6:L6"/>
    <mergeCell ref="A3:M3"/>
    <mergeCell ref="A58:M58"/>
    <mergeCell ref="E32:L32"/>
    <mergeCell ref="E36:L36"/>
    <mergeCell ref="E43:L43"/>
    <mergeCell ref="D31:L31"/>
    <mergeCell ref="D37:D38"/>
    <mergeCell ref="E37:L37"/>
    <mergeCell ref="E51:L51"/>
    <mergeCell ref="B50:L50"/>
    <mergeCell ref="E44:L44"/>
    <mergeCell ref="D32:D33"/>
    <mergeCell ref="B51:D5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62" r:id="rId3"/>
  <headerFooter>
    <oddHeader>&amp;Cπράξη ......</oddHeader>
    <oddFooter xml:space="preserve">&amp;CΣελίδα &amp;P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="80" zoomScaleNormal="80" zoomScalePageLayoutView="0" workbookViewId="0" topLeftCell="A46">
      <selection activeCell="H24" sqref="H24"/>
    </sheetView>
  </sheetViews>
  <sheetFormatPr defaultColWidth="9.140625" defaultRowHeight="15"/>
  <cols>
    <col min="1" max="1" width="16.8515625" style="0" customWidth="1"/>
    <col min="2" max="2" width="35.140625" style="1" customWidth="1"/>
    <col min="3" max="3" width="13.28125" style="1" customWidth="1"/>
    <col min="4" max="4" width="12.57421875" style="1" customWidth="1"/>
    <col min="5" max="15" width="12.8515625" style="0" customWidth="1"/>
    <col min="17" max="17" width="10.8515625" style="0" bestFit="1" customWidth="1"/>
  </cols>
  <sheetData>
    <row r="1" spans="1:15" ht="16.5" thickBot="1" thickTop="1">
      <c r="A1" s="235" t="s">
        <v>69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</row>
    <row r="2" spans="1:16" ht="15" customHeight="1" thickTop="1">
      <c r="A2" s="221" t="s">
        <v>13</v>
      </c>
      <c r="B2" s="226" t="s">
        <v>8</v>
      </c>
      <c r="C2" s="226" t="s">
        <v>14</v>
      </c>
      <c r="D2" s="226"/>
      <c r="E2" s="238" t="s">
        <v>62</v>
      </c>
      <c r="F2" s="238"/>
      <c r="G2" s="238"/>
      <c r="H2" s="238"/>
      <c r="I2" s="238"/>
      <c r="J2" s="238"/>
      <c r="K2" s="238"/>
      <c r="L2" s="238"/>
      <c r="M2" s="238"/>
      <c r="N2" s="238"/>
      <c r="O2" s="239" t="s">
        <v>24</v>
      </c>
      <c r="P2" s="8"/>
    </row>
    <row r="3" spans="1:16" ht="45.75" thickBot="1">
      <c r="A3" s="222"/>
      <c r="B3" s="241"/>
      <c r="C3" s="10" t="s">
        <v>15</v>
      </c>
      <c r="D3" s="10" t="s">
        <v>16</v>
      </c>
      <c r="E3" s="11">
        <v>2014</v>
      </c>
      <c r="F3" s="11">
        <v>2015</v>
      </c>
      <c r="G3" s="11">
        <v>2016</v>
      </c>
      <c r="H3" s="11">
        <v>2017</v>
      </c>
      <c r="I3" s="11">
        <v>2018</v>
      </c>
      <c r="J3" s="11">
        <v>2019</v>
      </c>
      <c r="K3" s="11">
        <v>2020</v>
      </c>
      <c r="L3" s="11">
        <v>2021</v>
      </c>
      <c r="M3" s="11">
        <v>2022</v>
      </c>
      <c r="N3" s="11">
        <v>2023</v>
      </c>
      <c r="O3" s="240"/>
      <c r="P3" s="8"/>
    </row>
    <row r="4" spans="1:15" ht="15">
      <c r="A4" s="230" t="s">
        <v>61</v>
      </c>
      <c r="B4" s="39" t="s">
        <v>17</v>
      </c>
      <c r="C4" s="12">
        <f aca="true" t="shared" si="0" ref="C4:H4">SUM(C5:C7)</f>
        <v>0</v>
      </c>
      <c r="D4" s="12">
        <f t="shared" si="0"/>
        <v>0</v>
      </c>
      <c r="E4" s="12">
        <f t="shared" si="0"/>
        <v>0</v>
      </c>
      <c r="F4" s="12">
        <f>SUM(F5:F7)</f>
        <v>0</v>
      </c>
      <c r="G4" s="12">
        <f>SUM(G5:G7)</f>
        <v>0</v>
      </c>
      <c r="H4" s="12">
        <f t="shared" si="0"/>
        <v>0</v>
      </c>
      <c r="I4" s="12">
        <f aca="true" t="shared" si="1" ref="I4:N4">SUM(I5:I7)</f>
        <v>0</v>
      </c>
      <c r="J4" s="12">
        <f t="shared" si="1"/>
        <v>0</v>
      </c>
      <c r="K4" s="12">
        <f t="shared" si="1"/>
        <v>0</v>
      </c>
      <c r="L4" s="12">
        <f t="shared" si="1"/>
        <v>0</v>
      </c>
      <c r="M4" s="12">
        <f t="shared" si="1"/>
        <v>0</v>
      </c>
      <c r="N4" s="12">
        <f t="shared" si="1"/>
        <v>0</v>
      </c>
      <c r="O4" s="18">
        <f>IF(SUM(E4:N4)=D4,D4,error)</f>
        <v>0</v>
      </c>
    </row>
    <row r="5" spans="1:15" ht="15">
      <c r="A5" s="224"/>
      <c r="B5" s="40" t="s">
        <v>9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19">
        <f>IF(SUM(E5:N5)=D5,D5,error)</f>
        <v>0</v>
      </c>
    </row>
    <row r="6" spans="1:15" ht="15">
      <c r="A6" s="224"/>
      <c r="B6" s="40" t="s">
        <v>10</v>
      </c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19">
        <f>IF(SUM(E6:N6)=D6,D6,error)</f>
        <v>0</v>
      </c>
    </row>
    <row r="7" spans="1:15" ht="15">
      <c r="A7" s="224"/>
      <c r="B7" s="40" t="s">
        <v>19</v>
      </c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19">
        <f>IF(SUM(E7:N7)=D7,D7,error)</f>
        <v>0</v>
      </c>
    </row>
    <row r="8" spans="1:15" ht="15">
      <c r="A8" s="224"/>
      <c r="B8" s="41" t="s">
        <v>18</v>
      </c>
      <c r="C8" s="13">
        <f aca="true" t="shared" si="2" ref="C8:H8">SUM(C9:C11)</f>
        <v>0</v>
      </c>
      <c r="D8" s="13">
        <f t="shared" si="2"/>
        <v>0</v>
      </c>
      <c r="E8" s="13">
        <f t="shared" si="2"/>
        <v>0</v>
      </c>
      <c r="F8" s="13">
        <f>SUM(F9:F11)</f>
        <v>0</v>
      </c>
      <c r="G8" s="13">
        <f>SUM(G9:G11)</f>
        <v>0</v>
      </c>
      <c r="H8" s="13">
        <f t="shared" si="2"/>
        <v>0</v>
      </c>
      <c r="I8" s="13">
        <f aca="true" t="shared" si="3" ref="I8:N8">SUM(I9:I11)</f>
        <v>0</v>
      </c>
      <c r="J8" s="13">
        <f t="shared" si="3"/>
        <v>0</v>
      </c>
      <c r="K8" s="13">
        <f t="shared" si="3"/>
        <v>0</v>
      </c>
      <c r="L8" s="13">
        <f t="shared" si="3"/>
        <v>0</v>
      </c>
      <c r="M8" s="13">
        <f t="shared" si="3"/>
        <v>0</v>
      </c>
      <c r="N8" s="13">
        <f t="shared" si="3"/>
        <v>0</v>
      </c>
      <c r="O8" s="19">
        <f>IF(SUM(E8:N8)=D8,D8,error)</f>
        <v>0</v>
      </c>
    </row>
    <row r="9" spans="1:15" ht="15">
      <c r="A9" s="224"/>
      <c r="B9" s="40" t="s">
        <v>11</v>
      </c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19">
        <f>IF(SUM(E9:N9)=D9,D9,error)</f>
        <v>0</v>
      </c>
    </row>
    <row r="10" spans="1:15" ht="15">
      <c r="A10" s="224"/>
      <c r="B10" s="40" t="s">
        <v>12</v>
      </c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19">
        <f>IF(SUM(E10:N10)=D10,D10,error)</f>
        <v>0</v>
      </c>
    </row>
    <row r="11" spans="1:15" ht="15">
      <c r="A11" s="224"/>
      <c r="B11" s="40" t="s">
        <v>20</v>
      </c>
      <c r="C11" s="2"/>
      <c r="D11" s="2"/>
      <c r="E11" s="5"/>
      <c r="F11" s="5"/>
      <c r="G11" s="5"/>
      <c r="H11" s="5"/>
      <c r="I11" s="5"/>
      <c r="J11" s="5"/>
      <c r="K11" s="5"/>
      <c r="L11" s="5"/>
      <c r="M11" s="5"/>
      <c r="N11" s="5"/>
      <c r="O11" s="19">
        <f>IF(SUM(E11:N11)=D11,D11,error)</f>
        <v>0</v>
      </c>
    </row>
    <row r="12" spans="1:15" ht="15">
      <c r="A12" s="224"/>
      <c r="B12" s="41" t="s">
        <v>30</v>
      </c>
      <c r="C12" s="13">
        <f aca="true" t="shared" si="4" ref="C12:H12">SUM(C13:C15)</f>
        <v>0</v>
      </c>
      <c r="D12" s="13">
        <f t="shared" si="4"/>
        <v>0</v>
      </c>
      <c r="E12" s="13">
        <f t="shared" si="4"/>
        <v>0</v>
      </c>
      <c r="F12" s="13">
        <f>SUM(F13:F15)</f>
        <v>0</v>
      </c>
      <c r="G12" s="13">
        <f>SUM(G13:G15)</f>
        <v>0</v>
      </c>
      <c r="H12" s="13">
        <f t="shared" si="4"/>
        <v>0</v>
      </c>
      <c r="I12" s="13">
        <f aca="true" t="shared" si="5" ref="I12:N12">SUM(I13:I15)</f>
        <v>0</v>
      </c>
      <c r="J12" s="13">
        <f t="shared" si="5"/>
        <v>0</v>
      </c>
      <c r="K12" s="13">
        <f t="shared" si="5"/>
        <v>0</v>
      </c>
      <c r="L12" s="13">
        <f t="shared" si="5"/>
        <v>0</v>
      </c>
      <c r="M12" s="13">
        <f t="shared" si="5"/>
        <v>0</v>
      </c>
      <c r="N12" s="13">
        <f t="shared" si="5"/>
        <v>0</v>
      </c>
      <c r="O12" s="19">
        <f>IF(SUM(E12:N12)=D12,D12,error)</f>
        <v>0</v>
      </c>
    </row>
    <row r="13" spans="1:15" ht="15">
      <c r="A13" s="224"/>
      <c r="B13" s="40" t="s">
        <v>40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9">
        <f>IF(SUM(E13:N13)=D13,D13,error)</f>
        <v>0</v>
      </c>
    </row>
    <row r="14" spans="1:15" ht="15">
      <c r="A14" s="224"/>
      <c r="B14" s="40" t="s">
        <v>41</v>
      </c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19">
        <f>IF(SUM(E14:N14)=D14,D14,error)</f>
        <v>0</v>
      </c>
    </row>
    <row r="15" spans="1:15" ht="15">
      <c r="A15" s="224"/>
      <c r="B15" s="40" t="s">
        <v>42</v>
      </c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19">
        <f>IF(SUM(E15:N15)=D15,D15,error)</f>
        <v>0</v>
      </c>
    </row>
    <row r="16" spans="1:15" ht="15.75" thickBot="1">
      <c r="A16" s="231"/>
      <c r="B16" s="42" t="s">
        <v>21</v>
      </c>
      <c r="C16" s="16">
        <f aca="true" t="shared" si="6" ref="C16:H16">C4+C8+C12</f>
        <v>0</v>
      </c>
      <c r="D16" s="16">
        <f t="shared" si="6"/>
        <v>0</v>
      </c>
      <c r="E16" s="16">
        <f t="shared" si="6"/>
        <v>0</v>
      </c>
      <c r="F16" s="16">
        <f>F4+F8+F12</f>
        <v>0</v>
      </c>
      <c r="G16" s="16">
        <f>G4+G8+G12</f>
        <v>0</v>
      </c>
      <c r="H16" s="16">
        <f t="shared" si="6"/>
        <v>0</v>
      </c>
      <c r="I16" s="16">
        <f aca="true" t="shared" si="7" ref="I16:N16">I4+I8+I12</f>
        <v>0</v>
      </c>
      <c r="J16" s="16">
        <f t="shared" si="7"/>
        <v>0</v>
      </c>
      <c r="K16" s="16">
        <f t="shared" si="7"/>
        <v>0</v>
      </c>
      <c r="L16" s="16">
        <f t="shared" si="7"/>
        <v>0</v>
      </c>
      <c r="M16" s="16">
        <f t="shared" si="7"/>
        <v>0</v>
      </c>
      <c r="N16" s="16">
        <f t="shared" si="7"/>
        <v>0</v>
      </c>
      <c r="O16" s="17">
        <f>IF(SUM(E16:N16)=D16,D16,error)</f>
        <v>0</v>
      </c>
    </row>
    <row r="17" spans="1:15" ht="15" customHeight="1">
      <c r="A17" s="232" t="s">
        <v>60</v>
      </c>
      <c r="B17" s="39" t="s">
        <v>31</v>
      </c>
      <c r="C17" s="12">
        <f aca="true" t="shared" si="8" ref="C17:H17">SUM(C18:C21)</f>
        <v>0</v>
      </c>
      <c r="D17" s="12">
        <f t="shared" si="8"/>
        <v>0</v>
      </c>
      <c r="E17" s="12">
        <f t="shared" si="8"/>
        <v>0</v>
      </c>
      <c r="F17" s="12">
        <f>SUM(F18:F21)</f>
        <v>0</v>
      </c>
      <c r="G17" s="12">
        <f>SUM(G18:G21)</f>
        <v>0</v>
      </c>
      <c r="H17" s="12">
        <f t="shared" si="8"/>
        <v>0</v>
      </c>
      <c r="I17" s="12">
        <f aca="true" t="shared" si="9" ref="I17:N17">SUM(I18:I21)</f>
        <v>0</v>
      </c>
      <c r="J17" s="12">
        <f t="shared" si="9"/>
        <v>0</v>
      </c>
      <c r="K17" s="12">
        <f t="shared" si="9"/>
        <v>0</v>
      </c>
      <c r="L17" s="12">
        <f t="shared" si="9"/>
        <v>0</v>
      </c>
      <c r="M17" s="12">
        <f t="shared" si="9"/>
        <v>0</v>
      </c>
      <c r="N17" s="12">
        <f t="shared" si="9"/>
        <v>0</v>
      </c>
      <c r="O17" s="18">
        <f>IF(SUM(E17:N17)=D17,D17,error)</f>
        <v>0</v>
      </c>
    </row>
    <row r="18" spans="1:15" ht="15">
      <c r="A18" s="233"/>
      <c r="B18" s="40" t="s">
        <v>37</v>
      </c>
      <c r="C18" s="4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19">
        <f>IF(SUM(E18:N18)=D18,D18,error)</f>
        <v>0</v>
      </c>
    </row>
    <row r="19" spans="1:15" ht="15">
      <c r="A19" s="233"/>
      <c r="B19" s="40" t="s">
        <v>38</v>
      </c>
      <c r="C19" s="4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19">
        <f>IF(SUM(E19:N19)=D19,D19,error)</f>
        <v>0</v>
      </c>
    </row>
    <row r="20" spans="1:15" ht="15">
      <c r="A20" s="233"/>
      <c r="B20" s="40" t="s">
        <v>39</v>
      </c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19">
        <f>IF(SUM(E20:N20)=D20,D20,error)</f>
        <v>0</v>
      </c>
    </row>
    <row r="21" spans="1:15" ht="15">
      <c r="A21" s="233"/>
      <c r="B21" s="40" t="s">
        <v>65</v>
      </c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19">
        <f>IF(SUM(E21:N21)=D21,D21,error)</f>
        <v>0</v>
      </c>
    </row>
    <row r="22" spans="1:15" ht="15">
      <c r="A22" s="233"/>
      <c r="B22" s="41" t="s">
        <v>32</v>
      </c>
      <c r="C22" s="13">
        <f aca="true" t="shared" si="10" ref="C22:H22">SUM(C23:C25)</f>
        <v>0</v>
      </c>
      <c r="D22" s="13">
        <f t="shared" si="10"/>
        <v>0</v>
      </c>
      <c r="E22" s="13">
        <f t="shared" si="10"/>
        <v>0</v>
      </c>
      <c r="F22" s="13">
        <f>SUM(F23:F25)</f>
        <v>0</v>
      </c>
      <c r="G22" s="13">
        <f>SUM(G23:G25)</f>
        <v>0</v>
      </c>
      <c r="H22" s="13">
        <f t="shared" si="10"/>
        <v>0</v>
      </c>
      <c r="I22" s="13">
        <f aca="true" t="shared" si="11" ref="I22:N22">SUM(I23:I25)</f>
        <v>0</v>
      </c>
      <c r="J22" s="13">
        <f t="shared" si="11"/>
        <v>0</v>
      </c>
      <c r="K22" s="13">
        <f t="shared" si="11"/>
        <v>0</v>
      </c>
      <c r="L22" s="13">
        <f t="shared" si="11"/>
        <v>0</v>
      </c>
      <c r="M22" s="13">
        <f t="shared" si="11"/>
        <v>0</v>
      </c>
      <c r="N22" s="13">
        <f t="shared" si="11"/>
        <v>0</v>
      </c>
      <c r="O22" s="19">
        <f>IF(SUM(E22:N22)=D22,D22,error)</f>
        <v>0</v>
      </c>
    </row>
    <row r="23" spans="1:15" ht="15">
      <c r="A23" s="233"/>
      <c r="B23" s="40" t="s">
        <v>43</v>
      </c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19">
        <f>IF(SUM(E23:N23)=D23,D23,error)</f>
        <v>0</v>
      </c>
    </row>
    <row r="24" spans="1:15" ht="15">
      <c r="A24" s="233"/>
      <c r="B24" s="40" t="s">
        <v>44</v>
      </c>
      <c r="C24" s="4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19">
        <f>IF(SUM(E24:N24)=D24,D24,error)</f>
        <v>0</v>
      </c>
    </row>
    <row r="25" spans="1:15" ht="15">
      <c r="A25" s="233"/>
      <c r="B25" s="40" t="s">
        <v>45</v>
      </c>
      <c r="C25" s="2"/>
      <c r="D25" s="2"/>
      <c r="E25" s="5"/>
      <c r="F25" s="5"/>
      <c r="G25" s="5"/>
      <c r="H25" s="5"/>
      <c r="I25" s="5"/>
      <c r="J25" s="5"/>
      <c r="K25" s="5"/>
      <c r="L25" s="5"/>
      <c r="M25" s="5"/>
      <c r="N25" s="5"/>
      <c r="O25" s="19">
        <f>IF(SUM(E25:N25)=D25,D25,error)</f>
        <v>0</v>
      </c>
    </row>
    <row r="26" spans="1:15" ht="15">
      <c r="A26" s="233"/>
      <c r="B26" s="41" t="s">
        <v>33</v>
      </c>
      <c r="C26" s="13">
        <f aca="true" t="shared" si="12" ref="C26:H26">SUM(C27:C29)</f>
        <v>0</v>
      </c>
      <c r="D26" s="13">
        <f t="shared" si="12"/>
        <v>0</v>
      </c>
      <c r="E26" s="13">
        <f t="shared" si="12"/>
        <v>0</v>
      </c>
      <c r="F26" s="13">
        <f>SUM(F27:F29)</f>
        <v>0</v>
      </c>
      <c r="G26" s="13">
        <f>SUM(G27:G29)</f>
        <v>0</v>
      </c>
      <c r="H26" s="13">
        <f t="shared" si="12"/>
        <v>0</v>
      </c>
      <c r="I26" s="13">
        <f aca="true" t="shared" si="13" ref="I26:N26">SUM(I27:I29)</f>
        <v>0</v>
      </c>
      <c r="J26" s="13">
        <f t="shared" si="13"/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13">
        <f t="shared" si="13"/>
        <v>0</v>
      </c>
      <c r="O26" s="19">
        <f>IF(SUM(E26:N26)=D26,D26,error)</f>
        <v>0</v>
      </c>
    </row>
    <row r="27" spans="1:15" ht="15">
      <c r="A27" s="233"/>
      <c r="B27" s="40" t="s">
        <v>46</v>
      </c>
      <c r="C27" s="4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19">
        <f>IF(SUM(E27:N27)=D27,D27,error)</f>
        <v>0</v>
      </c>
    </row>
    <row r="28" spans="1:15" ht="15">
      <c r="A28" s="233"/>
      <c r="B28" s="40" t="s">
        <v>47</v>
      </c>
      <c r="C28" s="4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19">
        <f>IF(SUM(E28:N28)=D28,D28,error)</f>
        <v>0</v>
      </c>
    </row>
    <row r="29" spans="1:15" ht="15">
      <c r="A29" s="233"/>
      <c r="B29" s="40" t="s">
        <v>48</v>
      </c>
      <c r="C29" s="4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19">
        <f>IF(SUM(E29:N29)=D29,D29,error)</f>
        <v>0</v>
      </c>
    </row>
    <row r="30" spans="1:15" ht="15.75" thickBot="1">
      <c r="A30" s="234"/>
      <c r="B30" s="42" t="s">
        <v>21</v>
      </c>
      <c r="C30" s="16">
        <f aca="true" t="shared" si="14" ref="C30:H30">C17+C22+C26</f>
        <v>0</v>
      </c>
      <c r="D30" s="16">
        <f t="shared" si="14"/>
        <v>0</v>
      </c>
      <c r="E30" s="16">
        <f t="shared" si="14"/>
        <v>0</v>
      </c>
      <c r="F30" s="16">
        <f t="shared" si="14"/>
        <v>0</v>
      </c>
      <c r="G30" s="16">
        <f t="shared" si="14"/>
        <v>0</v>
      </c>
      <c r="H30" s="16">
        <f t="shared" si="14"/>
        <v>0</v>
      </c>
      <c r="I30" s="16">
        <f aca="true" t="shared" si="15" ref="I30:N30">I17+I22+I26</f>
        <v>0</v>
      </c>
      <c r="J30" s="16">
        <f t="shared" si="15"/>
        <v>0</v>
      </c>
      <c r="K30" s="16">
        <f t="shared" si="15"/>
        <v>0</v>
      </c>
      <c r="L30" s="16">
        <f t="shared" si="15"/>
        <v>0</v>
      </c>
      <c r="M30" s="16">
        <f t="shared" si="15"/>
        <v>0</v>
      </c>
      <c r="N30" s="16">
        <f t="shared" si="15"/>
        <v>0</v>
      </c>
      <c r="O30" s="17">
        <f>IF(SUM(E30:N30)=D30,D30,error)</f>
        <v>0</v>
      </c>
    </row>
    <row r="31" spans="1:15" ht="15">
      <c r="A31" s="223" t="s">
        <v>66</v>
      </c>
      <c r="B31" s="39" t="s">
        <v>34</v>
      </c>
      <c r="C31" s="12">
        <f aca="true" t="shared" si="16" ref="C31:H31">SUM(C32:C34)</f>
        <v>0</v>
      </c>
      <c r="D31" s="12">
        <f t="shared" si="16"/>
        <v>0</v>
      </c>
      <c r="E31" s="12">
        <f t="shared" si="16"/>
        <v>0</v>
      </c>
      <c r="F31" s="12">
        <f>SUM(F32:F34)</f>
        <v>0</v>
      </c>
      <c r="G31" s="12">
        <f>SUM(G32:G34)</f>
        <v>0</v>
      </c>
      <c r="H31" s="12">
        <f t="shared" si="16"/>
        <v>0</v>
      </c>
      <c r="I31" s="12">
        <f aca="true" t="shared" si="17" ref="I31:N31">SUM(I32:I34)</f>
        <v>0</v>
      </c>
      <c r="J31" s="12">
        <f t="shared" si="17"/>
        <v>0</v>
      </c>
      <c r="K31" s="12">
        <f t="shared" si="17"/>
        <v>0</v>
      </c>
      <c r="L31" s="12">
        <f t="shared" si="17"/>
        <v>0</v>
      </c>
      <c r="M31" s="12">
        <f t="shared" si="17"/>
        <v>0</v>
      </c>
      <c r="N31" s="12">
        <f t="shared" si="17"/>
        <v>0</v>
      </c>
      <c r="O31" s="18">
        <f>IF(SUM(E31:N31)=D31,D31,error)</f>
        <v>0</v>
      </c>
    </row>
    <row r="32" spans="1:17" ht="15">
      <c r="A32" s="224"/>
      <c r="B32" s="40" t="s">
        <v>49</v>
      </c>
      <c r="C32" s="4"/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19">
        <f>IF(SUM(E32:N32)=D32,D32,error)</f>
        <v>0</v>
      </c>
      <c r="Q32" s="45"/>
    </row>
    <row r="33" spans="1:15" ht="15">
      <c r="A33" s="224"/>
      <c r="B33" s="40" t="s">
        <v>50</v>
      </c>
      <c r="C33" s="4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19">
        <f>IF(SUM(E33:N33)=D33,D33,error)</f>
        <v>0</v>
      </c>
    </row>
    <row r="34" spans="1:15" ht="15">
      <c r="A34" s="224"/>
      <c r="B34" s="40" t="s">
        <v>51</v>
      </c>
      <c r="C34" s="2"/>
      <c r="D34" s="2"/>
      <c r="E34" s="5"/>
      <c r="F34" s="5"/>
      <c r="G34" s="5"/>
      <c r="H34" s="5"/>
      <c r="I34" s="5"/>
      <c r="J34" s="5"/>
      <c r="K34" s="5"/>
      <c r="L34" s="5"/>
      <c r="M34" s="5"/>
      <c r="N34" s="5"/>
      <c r="O34" s="19">
        <f>IF(SUM(E34:N34)=D34,D34,error)</f>
        <v>0</v>
      </c>
    </row>
    <row r="35" spans="1:15" ht="15">
      <c r="A35" s="224"/>
      <c r="B35" s="41" t="s">
        <v>35</v>
      </c>
      <c r="C35" s="13">
        <f aca="true" t="shared" si="18" ref="C35:H35">SUM(C36:C38)</f>
        <v>0</v>
      </c>
      <c r="D35" s="13">
        <f t="shared" si="18"/>
        <v>0</v>
      </c>
      <c r="E35" s="13">
        <f t="shared" si="18"/>
        <v>0</v>
      </c>
      <c r="F35" s="13">
        <f>SUM(F36:F38)</f>
        <v>0</v>
      </c>
      <c r="G35" s="13">
        <f>SUM(G36:G38)</f>
        <v>0</v>
      </c>
      <c r="H35" s="13">
        <f t="shared" si="18"/>
        <v>0</v>
      </c>
      <c r="I35" s="13">
        <f aca="true" t="shared" si="19" ref="I35:N35">SUM(I36:I38)</f>
        <v>0</v>
      </c>
      <c r="J35" s="13">
        <f t="shared" si="19"/>
        <v>0</v>
      </c>
      <c r="K35" s="13">
        <f t="shared" si="19"/>
        <v>0</v>
      </c>
      <c r="L35" s="13">
        <f t="shared" si="19"/>
        <v>0</v>
      </c>
      <c r="M35" s="13">
        <f t="shared" si="19"/>
        <v>0</v>
      </c>
      <c r="N35" s="13">
        <f t="shared" si="19"/>
        <v>0</v>
      </c>
      <c r="O35" s="19">
        <f>IF(SUM(E35:N35)=D35,D35,error)</f>
        <v>0</v>
      </c>
    </row>
    <row r="36" spans="1:15" ht="15">
      <c r="A36" s="224"/>
      <c r="B36" s="40" t="s">
        <v>52</v>
      </c>
      <c r="C36" s="4"/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19">
        <f>IF(SUM(E36:N36)=D36,D36,error)</f>
        <v>0</v>
      </c>
    </row>
    <row r="37" spans="1:15" ht="15">
      <c r="A37" s="224"/>
      <c r="B37" s="40" t="s">
        <v>53</v>
      </c>
      <c r="C37" s="4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19">
        <f>IF(SUM(E37:N37)=D37,D37,error)</f>
        <v>0</v>
      </c>
    </row>
    <row r="38" spans="1:15" ht="15">
      <c r="A38" s="224"/>
      <c r="B38" s="40" t="s">
        <v>54</v>
      </c>
      <c r="C38" s="2"/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19">
        <f>IF(SUM(E38:N38)=D38,D38,error)</f>
        <v>0</v>
      </c>
    </row>
    <row r="39" spans="1:15" ht="15">
      <c r="A39" s="224"/>
      <c r="B39" s="41" t="s">
        <v>36</v>
      </c>
      <c r="C39" s="13">
        <f aca="true" t="shared" si="20" ref="C39:H39">SUM(C40:C42)</f>
        <v>0</v>
      </c>
      <c r="D39" s="13">
        <f t="shared" si="20"/>
        <v>0</v>
      </c>
      <c r="E39" s="13">
        <f t="shared" si="20"/>
        <v>0</v>
      </c>
      <c r="F39" s="13">
        <f>SUM(F40:F42)</f>
        <v>0</v>
      </c>
      <c r="G39" s="13">
        <f>SUM(G40:G42)</f>
        <v>0</v>
      </c>
      <c r="H39" s="13">
        <f t="shared" si="20"/>
        <v>0</v>
      </c>
      <c r="I39" s="13">
        <f aca="true" t="shared" si="21" ref="I39:N39">SUM(I40:I42)</f>
        <v>0</v>
      </c>
      <c r="J39" s="13">
        <f t="shared" si="21"/>
        <v>0</v>
      </c>
      <c r="K39" s="13">
        <f t="shared" si="21"/>
        <v>0</v>
      </c>
      <c r="L39" s="13">
        <f t="shared" si="21"/>
        <v>0</v>
      </c>
      <c r="M39" s="13">
        <f t="shared" si="21"/>
        <v>0</v>
      </c>
      <c r="N39" s="13">
        <f t="shared" si="21"/>
        <v>0</v>
      </c>
      <c r="O39" s="19">
        <f>IF(SUM(E39:N39)=D39,D39,error)</f>
        <v>0</v>
      </c>
    </row>
    <row r="40" spans="1:17" ht="15">
      <c r="A40" s="224"/>
      <c r="B40" s="40" t="s">
        <v>55</v>
      </c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19">
        <f>IF(SUM(E40:N40)=D40,D40,error)</f>
        <v>0</v>
      </c>
      <c r="Q40" s="45"/>
    </row>
    <row r="41" spans="1:15" ht="15">
      <c r="A41" s="224"/>
      <c r="B41" s="40" t="s">
        <v>56</v>
      </c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19">
        <f>IF(SUM(E41:N41)=D41,D41,error)</f>
        <v>0</v>
      </c>
    </row>
    <row r="42" spans="1:15" ht="15">
      <c r="A42" s="224"/>
      <c r="B42" s="40" t="s">
        <v>57</v>
      </c>
      <c r="C42" s="4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19">
        <f>IF(SUM(E42:N42)=D42,D42,error)</f>
        <v>0</v>
      </c>
    </row>
    <row r="43" spans="1:15" ht="15.75" thickBot="1">
      <c r="A43" s="225"/>
      <c r="B43" s="42" t="s">
        <v>21</v>
      </c>
      <c r="C43" s="14">
        <f aca="true" t="shared" si="22" ref="C43:H43">C31+C35+C39</f>
        <v>0</v>
      </c>
      <c r="D43" s="14">
        <f t="shared" si="22"/>
        <v>0</v>
      </c>
      <c r="E43" s="14">
        <f t="shared" si="22"/>
        <v>0</v>
      </c>
      <c r="F43" s="14">
        <f t="shared" si="22"/>
        <v>0</v>
      </c>
      <c r="G43" s="14">
        <f t="shared" si="22"/>
        <v>0</v>
      </c>
      <c r="H43" s="14">
        <f t="shared" si="22"/>
        <v>0</v>
      </c>
      <c r="I43" s="14">
        <f aca="true" t="shared" si="23" ref="I43:N43">I31+I35+I39</f>
        <v>0</v>
      </c>
      <c r="J43" s="14">
        <f t="shared" si="23"/>
        <v>0</v>
      </c>
      <c r="K43" s="14">
        <f t="shared" si="23"/>
        <v>0</v>
      </c>
      <c r="L43" s="14">
        <f t="shared" si="23"/>
        <v>0</v>
      </c>
      <c r="M43" s="14">
        <f t="shared" si="23"/>
        <v>0</v>
      </c>
      <c r="N43" s="14">
        <f t="shared" si="23"/>
        <v>0</v>
      </c>
      <c r="O43" s="15">
        <f>IF(SUM(E43:N43)=D43,D43,error)</f>
        <v>0</v>
      </c>
    </row>
    <row r="44" spans="1:15" ht="18" customHeight="1" thickBot="1" thickTop="1">
      <c r="A44" s="6"/>
      <c r="B44" s="30" t="s">
        <v>23</v>
      </c>
      <c r="C44" s="38">
        <f aca="true" t="shared" si="24" ref="C44:H44">C16+C30+C43</f>
        <v>0</v>
      </c>
      <c r="D44" s="38">
        <f t="shared" si="24"/>
        <v>0</v>
      </c>
      <c r="E44" s="38">
        <f t="shared" si="24"/>
        <v>0</v>
      </c>
      <c r="F44" s="38">
        <f>F16+F30+F43</f>
        <v>0</v>
      </c>
      <c r="G44" s="38">
        <f>G16+G30+G43</f>
        <v>0</v>
      </c>
      <c r="H44" s="38">
        <f t="shared" si="24"/>
        <v>0</v>
      </c>
      <c r="I44" s="38">
        <f aca="true" t="shared" si="25" ref="I44:N44">I16+I30+I43</f>
        <v>0</v>
      </c>
      <c r="J44" s="38">
        <f t="shared" si="25"/>
        <v>0</v>
      </c>
      <c r="K44" s="38">
        <f t="shared" si="25"/>
        <v>0</v>
      </c>
      <c r="L44" s="38">
        <f t="shared" si="25"/>
        <v>0</v>
      </c>
      <c r="M44" s="38">
        <f t="shared" si="25"/>
        <v>0</v>
      </c>
      <c r="N44" s="38">
        <f t="shared" si="25"/>
        <v>0</v>
      </c>
      <c r="O44" s="20">
        <f>IF(SUM(E44:N44)=D44,D44,error)</f>
        <v>0</v>
      </c>
    </row>
    <row r="45" spans="2:3" ht="16.5" thickBot="1" thickTop="1">
      <c r="B45" s="7"/>
      <c r="C45" s="7"/>
    </row>
    <row r="46" spans="2:12" ht="21.75" customHeight="1" thickBot="1" thickTop="1">
      <c r="B46" s="227" t="s">
        <v>58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9"/>
    </row>
    <row r="47" spans="2:13" ht="15.75" thickTop="1">
      <c r="B47" s="219" t="s">
        <v>22</v>
      </c>
      <c r="C47" s="226" t="s">
        <v>0</v>
      </c>
      <c r="D47" s="226"/>
      <c r="E47" s="226"/>
      <c r="F47" s="226"/>
      <c r="G47" s="226"/>
      <c r="H47" s="226"/>
      <c r="I47" s="239"/>
      <c r="J47" s="239"/>
      <c r="K47" s="239"/>
      <c r="L47" s="239"/>
      <c r="M47" s="8"/>
    </row>
    <row r="48" spans="2:13" ht="15.75" thickBot="1">
      <c r="B48" s="220"/>
      <c r="C48" s="10">
        <f aca="true" t="shared" si="26" ref="C48:L48">E3</f>
        <v>2014</v>
      </c>
      <c r="D48" s="10">
        <f t="shared" si="26"/>
        <v>2015</v>
      </c>
      <c r="E48" s="10">
        <f t="shared" si="26"/>
        <v>2016</v>
      </c>
      <c r="F48" s="10">
        <f t="shared" si="26"/>
        <v>2017</v>
      </c>
      <c r="G48" s="10">
        <f t="shared" si="26"/>
        <v>2018</v>
      </c>
      <c r="H48" s="10">
        <f t="shared" si="26"/>
        <v>2019</v>
      </c>
      <c r="I48" s="10">
        <f t="shared" si="26"/>
        <v>2020</v>
      </c>
      <c r="J48" s="10">
        <f t="shared" si="26"/>
        <v>2021</v>
      </c>
      <c r="K48" s="10">
        <f t="shared" si="26"/>
        <v>2022</v>
      </c>
      <c r="L48" s="131">
        <f t="shared" si="26"/>
        <v>2023</v>
      </c>
      <c r="M48" s="8"/>
    </row>
    <row r="49" spans="2:13" ht="17.25" customHeight="1">
      <c r="B49" s="127" t="s">
        <v>215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30"/>
      <c r="M49" s="6"/>
    </row>
    <row r="50" spans="2:13" ht="17.25" customHeight="1">
      <c r="B50" s="129" t="s">
        <v>216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8"/>
      <c r="M50" s="6"/>
    </row>
    <row r="51" spans="2:12" ht="18" customHeight="1">
      <c r="B51" s="28" t="s">
        <v>70</v>
      </c>
      <c r="C51" s="21">
        <f>+C49-C50</f>
        <v>0</v>
      </c>
      <c r="D51" s="21">
        <f aca="true" t="shared" si="27" ref="D51:L51">+D49-D50</f>
        <v>0</v>
      </c>
      <c r="E51" s="21">
        <f t="shared" si="27"/>
        <v>0</v>
      </c>
      <c r="F51" s="21">
        <f t="shared" si="27"/>
        <v>0</v>
      </c>
      <c r="G51" s="21">
        <f t="shared" si="27"/>
        <v>0</v>
      </c>
      <c r="H51" s="21">
        <f t="shared" si="27"/>
        <v>0</v>
      </c>
      <c r="I51" s="21">
        <f t="shared" si="27"/>
        <v>0</v>
      </c>
      <c r="J51" s="21">
        <f t="shared" si="27"/>
        <v>0</v>
      </c>
      <c r="K51" s="21">
        <f t="shared" si="27"/>
        <v>0</v>
      </c>
      <c r="L51" s="19">
        <f t="shared" si="27"/>
        <v>0</v>
      </c>
    </row>
    <row r="52" spans="2:12" ht="15">
      <c r="B52" s="28" t="s">
        <v>63</v>
      </c>
      <c r="C52" s="21">
        <f aca="true" t="shared" si="28" ref="C52:L52">E44</f>
        <v>0</v>
      </c>
      <c r="D52" s="21">
        <f t="shared" si="28"/>
        <v>0</v>
      </c>
      <c r="E52" s="21">
        <f t="shared" si="28"/>
        <v>0</v>
      </c>
      <c r="F52" s="21">
        <f t="shared" si="28"/>
        <v>0</v>
      </c>
      <c r="G52" s="21">
        <f t="shared" si="28"/>
        <v>0</v>
      </c>
      <c r="H52" s="21">
        <f t="shared" si="28"/>
        <v>0</v>
      </c>
      <c r="I52" s="21">
        <f t="shared" si="28"/>
        <v>0</v>
      </c>
      <c r="J52" s="21">
        <f t="shared" si="28"/>
        <v>0</v>
      </c>
      <c r="K52" s="21">
        <f t="shared" si="28"/>
        <v>0</v>
      </c>
      <c r="L52" s="19">
        <f t="shared" si="28"/>
        <v>0</v>
      </c>
    </row>
    <row r="53" spans="2:13" ht="15.75" thickBot="1">
      <c r="B53" s="29" t="s">
        <v>25</v>
      </c>
      <c r="C53" s="22">
        <f aca="true" t="shared" si="29" ref="C53:L53">IF(C51&gt;=0,0,IF(ABS(C51)&lt;C52,ABS(C51),IF(ABS(C51)&gt;C52,ABS(C52))))</f>
        <v>0</v>
      </c>
      <c r="D53" s="22">
        <f t="shared" si="29"/>
        <v>0</v>
      </c>
      <c r="E53" s="22">
        <f t="shared" si="29"/>
        <v>0</v>
      </c>
      <c r="F53" s="22">
        <f t="shared" si="29"/>
        <v>0</v>
      </c>
      <c r="G53" s="22">
        <f t="shared" si="29"/>
        <v>0</v>
      </c>
      <c r="H53" s="22">
        <f t="shared" si="29"/>
        <v>0</v>
      </c>
      <c r="I53" s="22">
        <f t="shared" si="29"/>
        <v>0</v>
      </c>
      <c r="J53" s="22">
        <f t="shared" si="29"/>
        <v>0</v>
      </c>
      <c r="K53" s="22">
        <f t="shared" si="29"/>
        <v>0</v>
      </c>
      <c r="L53" s="22">
        <f t="shared" si="29"/>
        <v>0</v>
      </c>
      <c r="M53" s="8"/>
    </row>
    <row r="54" spans="2:13" ht="16.5" thickBot="1" thickTop="1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6"/>
    </row>
    <row r="55" spans="2:15" ht="21" customHeight="1" thickBot="1" thickTop="1">
      <c r="B55" s="227" t="s">
        <v>67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9"/>
      <c r="O55" s="45"/>
    </row>
    <row r="56" spans="2:15" ht="15.75" thickTop="1">
      <c r="B56" s="219" t="s">
        <v>59</v>
      </c>
      <c r="C56" s="226" t="s">
        <v>0</v>
      </c>
      <c r="D56" s="226"/>
      <c r="E56" s="226"/>
      <c r="F56" s="226"/>
      <c r="G56" s="226"/>
      <c r="H56" s="226"/>
      <c r="I56" s="226"/>
      <c r="J56" s="226"/>
      <c r="K56" s="226"/>
      <c r="L56" s="226"/>
      <c r="M56" s="217" t="s">
        <v>24</v>
      </c>
      <c r="O56" s="45"/>
    </row>
    <row r="57" spans="2:13" ht="15.75" thickBot="1">
      <c r="B57" s="220"/>
      <c r="C57" s="10">
        <f>C48</f>
        <v>2014</v>
      </c>
      <c r="D57" s="10">
        <f aca="true" t="shared" si="30" ref="D57:L57">D48</f>
        <v>2015</v>
      </c>
      <c r="E57" s="10">
        <f t="shared" si="30"/>
        <v>2016</v>
      </c>
      <c r="F57" s="10">
        <f>F48</f>
        <v>2017</v>
      </c>
      <c r="G57" s="10">
        <f>G48</f>
        <v>2018</v>
      </c>
      <c r="H57" s="10">
        <f t="shared" si="30"/>
        <v>2019</v>
      </c>
      <c r="I57" s="10">
        <f t="shared" si="30"/>
        <v>2020</v>
      </c>
      <c r="J57" s="10">
        <f t="shared" si="30"/>
        <v>2021</v>
      </c>
      <c r="K57" s="10">
        <f t="shared" si="30"/>
        <v>2022</v>
      </c>
      <c r="L57" s="10">
        <f t="shared" si="30"/>
        <v>2023</v>
      </c>
      <c r="M57" s="218"/>
    </row>
    <row r="58" spans="1:13" ht="15">
      <c r="A58" s="9"/>
      <c r="B58" s="33" t="str">
        <f>B4</f>
        <v>Πράξη 1</v>
      </c>
      <c r="C58" s="34">
        <f>IF(C53=0,0,C$53*E4/E44)</f>
        <v>0</v>
      </c>
      <c r="D58" s="34">
        <f>IF(D53=0,0,D$53*H4/H44)</f>
        <v>0</v>
      </c>
      <c r="E58" s="34">
        <f>IF(E53=0,0,E$53*I4/I44)</f>
        <v>0</v>
      </c>
      <c r="F58" s="34">
        <f>IF(F53=0,0,F$53*J4/J44)</f>
        <v>0</v>
      </c>
      <c r="G58" s="34">
        <f>IF(G53=0,0,G$53*K4/K44)</f>
        <v>0</v>
      </c>
      <c r="H58" s="34">
        <f>IF(H53=0,0,H$53*J4/J44)</f>
        <v>0</v>
      </c>
      <c r="I58" s="34">
        <f>IF(I53=0,0,I$53*K4/K44)</f>
        <v>0</v>
      </c>
      <c r="J58" s="34">
        <f>IF(J53=0,0,J$53*L4/L44)</f>
        <v>0</v>
      </c>
      <c r="K58" s="34">
        <f>IF(K53=0,0,K$53*M4/M44)</f>
        <v>0</v>
      </c>
      <c r="L58" s="34">
        <f>IF(L53=0,0,L$53*N4/N44)</f>
        <v>0</v>
      </c>
      <c r="M58" s="35">
        <f>SUM(C58:L58)</f>
        <v>0</v>
      </c>
    </row>
    <row r="59" spans="1:15" ht="15">
      <c r="A59" s="9"/>
      <c r="B59" s="31" t="str">
        <f>B8</f>
        <v>Πράξη 2 </v>
      </c>
      <c r="C59" s="36">
        <f>IF(C53=0,0,C$53*E8/E44)</f>
        <v>0</v>
      </c>
      <c r="D59" s="36">
        <f>IF(D53=0,0,D$53*H8/H44)</f>
        <v>0</v>
      </c>
      <c r="E59" s="36">
        <f>IF(E53=0,0,E$53*I8/I44)</f>
        <v>0</v>
      </c>
      <c r="F59" s="36">
        <f>IF(F53=0,0,F$53*J8/J44)</f>
        <v>0</v>
      </c>
      <c r="G59" s="36">
        <f>IF(G53=0,0,G$53*K8/K44)</f>
        <v>0</v>
      </c>
      <c r="H59" s="36">
        <f>IF(H53=0,0,H$53*J8/J44)</f>
        <v>0</v>
      </c>
      <c r="I59" s="36">
        <f>IF(I53=0,0,I$53*K8/K44)</f>
        <v>0</v>
      </c>
      <c r="J59" s="36">
        <f>IF(J53=0,0,J$53*L8/L44)</f>
        <v>0</v>
      </c>
      <c r="K59" s="36">
        <f>IF(K53=0,0,K$53*M8/M44)</f>
        <v>0</v>
      </c>
      <c r="L59" s="36">
        <f>IF(L53=0,0,L$53*N8/N44)</f>
        <v>0</v>
      </c>
      <c r="M59" s="37">
        <f aca="true" t="shared" si="31" ref="M59:M66">SUM(C59:L59)</f>
        <v>0</v>
      </c>
      <c r="O59" s="45"/>
    </row>
    <row r="60" spans="1:15" ht="15">
      <c r="A60" s="9"/>
      <c r="B60" s="31" t="str">
        <f>B12</f>
        <v>Πράξη 3 </v>
      </c>
      <c r="C60" s="36">
        <f>IF(C53=0,0,C$53*E12/E44)</f>
        <v>0</v>
      </c>
      <c r="D60" s="36">
        <f>IF(D53=0,0,D$53*H12/H44)</f>
        <v>0</v>
      </c>
      <c r="E60" s="36">
        <f>IF(E53=0,0,E$53*I12/I44)</f>
        <v>0</v>
      </c>
      <c r="F60" s="36">
        <f>IF(F53=0,0,F$53*J12/J44)</f>
        <v>0</v>
      </c>
      <c r="G60" s="36">
        <f>IF(G53=0,0,G$53*K12/K44)</f>
        <v>0</v>
      </c>
      <c r="H60" s="36">
        <f>IF(H53=0,0,H$53*J12/J44)</f>
        <v>0</v>
      </c>
      <c r="I60" s="36">
        <f>IF(I53=0,0,I$53*K12/K44)</f>
        <v>0</v>
      </c>
      <c r="J60" s="36">
        <f>IF(J53=0,0,J$53*L12/L44)</f>
        <v>0</v>
      </c>
      <c r="K60" s="36">
        <f>IF(K53=0,0,K$53*M12/M44)</f>
        <v>0</v>
      </c>
      <c r="L60" s="36">
        <f>IF(L53=0,0,L$53*N12/N44)</f>
        <v>0</v>
      </c>
      <c r="M60" s="37">
        <f t="shared" si="31"/>
        <v>0</v>
      </c>
      <c r="O60" s="45"/>
    </row>
    <row r="61" spans="1:13" ht="15">
      <c r="A61" s="9"/>
      <c r="B61" s="31" t="str">
        <f>B17</f>
        <v>Πράξη 4</v>
      </c>
      <c r="C61" s="36">
        <f>IF(C53=0,0,C$53*E17/E44)</f>
        <v>0</v>
      </c>
      <c r="D61" s="36">
        <f>IF(D53=0,0,D$53*H17/H44)</f>
        <v>0</v>
      </c>
      <c r="E61" s="36">
        <f>IF(E53=0,0,E$53*I17/I44)</f>
        <v>0</v>
      </c>
      <c r="F61" s="36">
        <f>IF(F53=0,0,F$53*J17/J44)</f>
        <v>0</v>
      </c>
      <c r="G61" s="36">
        <f>IF(G53=0,0,G$53*K17/K44)</f>
        <v>0</v>
      </c>
      <c r="H61" s="36">
        <f>IF(H53=0,0,H$53*J17/J44)</f>
        <v>0</v>
      </c>
      <c r="I61" s="36">
        <f>IF(I53=0,0,I$53*K17/K44)</f>
        <v>0</v>
      </c>
      <c r="J61" s="36">
        <f>IF(J53=0,0,J$53*L17/L44)</f>
        <v>0</v>
      </c>
      <c r="K61" s="36">
        <f>IF(K53=0,0,K$53*M17/M44)</f>
        <v>0</v>
      </c>
      <c r="L61" s="36">
        <f>IF(L53=0,0,L$53*N17/N44)</f>
        <v>0</v>
      </c>
      <c r="M61" s="37">
        <f t="shared" si="31"/>
        <v>0</v>
      </c>
    </row>
    <row r="62" spans="1:13" ht="15">
      <c r="A62" s="9"/>
      <c r="B62" s="31" t="str">
        <f>B22</f>
        <v>Πράξη 5 </v>
      </c>
      <c r="C62" s="36">
        <f>IF(C53=0,0,C$53*E22/E44)</f>
        <v>0</v>
      </c>
      <c r="D62" s="36">
        <f>IF(D53=0,0,D$53*H22/H44)</f>
        <v>0</v>
      </c>
      <c r="E62" s="36">
        <f>IF(E53=0,0,E$53*I22/I44)</f>
        <v>0</v>
      </c>
      <c r="F62" s="36">
        <f>IF(F53=0,0,F$53*J22/J44)</f>
        <v>0</v>
      </c>
      <c r="G62" s="36">
        <f>IF(G53=0,0,G$53*K22/K44)</f>
        <v>0</v>
      </c>
      <c r="H62" s="36">
        <f>IF(H53=0,0,H$53*J22/J44)</f>
        <v>0</v>
      </c>
      <c r="I62" s="36">
        <f>IF(I53=0,0,I$53*K22/K44)</f>
        <v>0</v>
      </c>
      <c r="J62" s="36">
        <f>IF(J53=0,0,J$53*L22/L44)</f>
        <v>0</v>
      </c>
      <c r="K62" s="36">
        <f>IF(K53=0,0,K$53*M22/M44)</f>
        <v>0</v>
      </c>
      <c r="L62" s="36">
        <f>IF(L53=0,0,L$53*N22/N44)</f>
        <v>0</v>
      </c>
      <c r="M62" s="37">
        <f t="shared" si="31"/>
        <v>0</v>
      </c>
    </row>
    <row r="63" spans="1:13" ht="15">
      <c r="A63" s="9"/>
      <c r="B63" s="31" t="str">
        <f>B26</f>
        <v>Πράξη 6 </v>
      </c>
      <c r="C63" s="36">
        <f>IF(C53=0,0,C$53*E26/E44)</f>
        <v>0</v>
      </c>
      <c r="D63" s="36">
        <f>IF(D53=0,0,D$53*H26/H44)</f>
        <v>0</v>
      </c>
      <c r="E63" s="36">
        <f>IF(E53=0,0,E$53*I26/I44)</f>
        <v>0</v>
      </c>
      <c r="F63" s="36">
        <f>IF(F53=0,0,F$53*J26/J44)</f>
        <v>0</v>
      </c>
      <c r="G63" s="36">
        <f>IF(G53=0,0,G$53*K26/K44)</f>
        <v>0</v>
      </c>
      <c r="H63" s="36">
        <f>IF(H53=0,0,H$53*J26/J44)</f>
        <v>0</v>
      </c>
      <c r="I63" s="36">
        <f>IF(I53=0,0,I$53*K26/K44)</f>
        <v>0</v>
      </c>
      <c r="J63" s="36">
        <f>IF(J53=0,0,J$53*L26/L44)</f>
        <v>0</v>
      </c>
      <c r="K63" s="36">
        <f>IF(K53=0,0,K$53*M26/M44)</f>
        <v>0</v>
      </c>
      <c r="L63" s="36">
        <f>IF(L53=0,0,L$53*N26/N44)</f>
        <v>0</v>
      </c>
      <c r="M63" s="37">
        <f t="shared" si="31"/>
        <v>0</v>
      </c>
    </row>
    <row r="64" spans="1:13" ht="15">
      <c r="A64" s="9"/>
      <c r="B64" s="31" t="str">
        <f>B31</f>
        <v>Πράξη 7</v>
      </c>
      <c r="C64" s="36">
        <f>IF(C53=0,0,C$53*E31/E44)</f>
        <v>0</v>
      </c>
      <c r="D64" s="36">
        <f>IF(D53=0,0,D$53*H31/H44)</f>
        <v>0</v>
      </c>
      <c r="E64" s="36">
        <f>IF(E53=0,0,E$53*I31/I44)</f>
        <v>0</v>
      </c>
      <c r="F64" s="36">
        <f>IF(F53=0,0,F$53*J31/J44)</f>
        <v>0</v>
      </c>
      <c r="G64" s="36">
        <f>IF(G53=0,0,G$53*K31/K44)</f>
        <v>0</v>
      </c>
      <c r="H64" s="36">
        <f>IF(H53=0,0,H$53*J31/J44)</f>
        <v>0</v>
      </c>
      <c r="I64" s="36">
        <f>IF(I53=0,0,I$53*K31/K44)</f>
        <v>0</v>
      </c>
      <c r="J64" s="36">
        <f>IF(J53=0,0,J$53*L31/L44)</f>
        <v>0</v>
      </c>
      <c r="K64" s="36">
        <f>IF(K53=0,0,K$53*M31/M44)</f>
        <v>0</v>
      </c>
      <c r="L64" s="36">
        <f>IF(L53=0,0,L$53*N31/N44)</f>
        <v>0</v>
      </c>
      <c r="M64" s="37">
        <f t="shared" si="31"/>
        <v>0</v>
      </c>
    </row>
    <row r="65" spans="1:13" ht="15">
      <c r="A65" s="9"/>
      <c r="B65" s="31" t="str">
        <f>B35</f>
        <v>Πράξη 8 </v>
      </c>
      <c r="C65" s="36">
        <f>IF(C53=0,0,C$53*E35/E44)</f>
        <v>0</v>
      </c>
      <c r="D65" s="36">
        <f>IF(D53=0,0,D$53*H35/H44)</f>
        <v>0</v>
      </c>
      <c r="E65" s="36">
        <f>IF(E53=0,0,E$53*I35/I44)</f>
        <v>0</v>
      </c>
      <c r="F65" s="36">
        <f>IF(F53=0,0,F$53*J35/J44)</f>
        <v>0</v>
      </c>
      <c r="G65" s="36">
        <f>IF(G53=0,0,G$53*K35/K44)</f>
        <v>0</v>
      </c>
      <c r="H65" s="36">
        <f>IF(H53=0,0,H$53*J35/J44)</f>
        <v>0</v>
      </c>
      <c r="I65" s="36">
        <f>IF(I53=0,0,I$53*K35/K44)</f>
        <v>0</v>
      </c>
      <c r="J65" s="36">
        <f>IF(J53=0,0,J$53*L35/L44)</f>
        <v>0</v>
      </c>
      <c r="K65" s="36">
        <f>IF(K53=0,0,K$53*M35/M44)</f>
        <v>0</v>
      </c>
      <c r="L65" s="36">
        <f>IF(L53=0,0,L$53*N35/N44)</f>
        <v>0</v>
      </c>
      <c r="M65" s="37">
        <f t="shared" si="31"/>
        <v>0</v>
      </c>
    </row>
    <row r="66" spans="1:13" ht="15">
      <c r="A66" s="9"/>
      <c r="B66" s="31" t="str">
        <f>B39</f>
        <v>Πράξη 9 </v>
      </c>
      <c r="C66" s="36">
        <f>IF(C53=0,0,C$53*E39/E44)</f>
        <v>0</v>
      </c>
      <c r="D66" s="36">
        <f>IF(D53=0,0,D$53*H39/H44)</f>
        <v>0</v>
      </c>
      <c r="E66" s="36">
        <f>IF(E53=0,0,E$53*I39/I44)</f>
        <v>0</v>
      </c>
      <c r="F66" s="36">
        <f>IF(F53=0,0,F$53*J39/J44)</f>
        <v>0</v>
      </c>
      <c r="G66" s="36">
        <f>IF(G53=0,0,G$53*K39/K44)</f>
        <v>0</v>
      </c>
      <c r="H66" s="36">
        <f>IF(H53=0,0,H$53*J39/J44)</f>
        <v>0</v>
      </c>
      <c r="I66" s="36">
        <f>IF(I53=0,0,I$53*K39/K44)</f>
        <v>0</v>
      </c>
      <c r="J66" s="36">
        <f>IF(J53=0,0,J$53*L39/L44)</f>
        <v>0</v>
      </c>
      <c r="K66" s="36">
        <f>IF(K53=0,0,K$53*M39/M44)</f>
        <v>0</v>
      </c>
      <c r="L66" s="36">
        <f>IF(L53=0,0,L$53*N39/N44)</f>
        <v>0</v>
      </c>
      <c r="M66" s="37">
        <f t="shared" si="31"/>
        <v>0</v>
      </c>
    </row>
    <row r="67" spans="1:13" ht="15.75" thickBot="1">
      <c r="A67" s="9"/>
      <c r="B67" s="32" t="s">
        <v>24</v>
      </c>
      <c r="C67" s="43">
        <f>IF(SUM(C58:C66)=C53,C53,error)</f>
        <v>0</v>
      </c>
      <c r="D67" s="43">
        <f>IF(SUM(D58:D66)=D53,D53,error)</f>
        <v>0</v>
      </c>
      <c r="E67" s="43">
        <f>IF(SUM(E58:E66)=E53,E53,error)</f>
        <v>0</v>
      </c>
      <c r="F67" s="43">
        <f>IF(SUM(F58:F66)=F53,F53,error)</f>
        <v>0</v>
      </c>
      <c r="G67" s="43">
        <f>IF(SUM(G58:G66)=G53,G53,error)</f>
        <v>0</v>
      </c>
      <c r="H67" s="43">
        <f>IF(SUM(H58:H66)=H53,H53,error)</f>
        <v>0</v>
      </c>
      <c r="I67" s="43">
        <f>IF(SUM(I58:I66)=I53,I53,error)</f>
        <v>0</v>
      </c>
      <c r="J67" s="43">
        <f>IF(SUM(J58:J66)=J53,J53,error)</f>
        <v>0</v>
      </c>
      <c r="K67" s="43">
        <f>IF(SUM(K58:K66)=K53,K53,error)</f>
        <v>0</v>
      </c>
      <c r="L67" s="43">
        <f>IF(SUM(L58:L66)=L53,L53,error)</f>
        <v>0</v>
      </c>
      <c r="M67" s="44">
        <f>SUM(C67:L67)</f>
        <v>0</v>
      </c>
    </row>
    <row r="68" ht="16.5" thickBot="1" thickTop="1"/>
    <row r="69" spans="2:13" ht="16.5" thickBot="1" thickTop="1">
      <c r="B69" s="227" t="s">
        <v>68</v>
      </c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9"/>
    </row>
    <row r="70" spans="2:13" ht="15.75" thickTop="1">
      <c r="B70" s="219" t="s">
        <v>26</v>
      </c>
      <c r="C70" s="226" t="s">
        <v>0</v>
      </c>
      <c r="D70" s="226"/>
      <c r="E70" s="226"/>
      <c r="F70" s="226"/>
      <c r="G70" s="226"/>
      <c r="H70" s="226"/>
      <c r="I70" s="226"/>
      <c r="J70" s="226"/>
      <c r="K70" s="226"/>
      <c r="L70" s="226"/>
      <c r="M70" s="217" t="s">
        <v>24</v>
      </c>
    </row>
    <row r="71" spans="2:13" ht="15.75" thickBot="1">
      <c r="B71" s="220"/>
      <c r="C71" s="10">
        <f>C57</f>
        <v>2014</v>
      </c>
      <c r="D71" s="10">
        <f aca="true" t="shared" si="32" ref="D71:L71">D57</f>
        <v>2015</v>
      </c>
      <c r="E71" s="10">
        <f t="shared" si="32"/>
        <v>2016</v>
      </c>
      <c r="F71" s="10">
        <f>F57</f>
        <v>2017</v>
      </c>
      <c r="G71" s="10">
        <f>G57</f>
        <v>2018</v>
      </c>
      <c r="H71" s="10">
        <f t="shared" si="32"/>
        <v>2019</v>
      </c>
      <c r="I71" s="10">
        <f t="shared" si="32"/>
        <v>2020</v>
      </c>
      <c r="J71" s="10">
        <f t="shared" si="32"/>
        <v>2021</v>
      </c>
      <c r="K71" s="10">
        <f t="shared" si="32"/>
        <v>2022</v>
      </c>
      <c r="L71" s="10">
        <f t="shared" si="32"/>
        <v>2023</v>
      </c>
      <c r="M71" s="218"/>
    </row>
    <row r="72" spans="2:13" ht="15">
      <c r="B72" s="27" t="s">
        <v>29</v>
      </c>
      <c r="C72" s="23">
        <f>IF(C53=0,0,C53*(E16/E44))</f>
        <v>0</v>
      </c>
      <c r="D72" s="23">
        <f>IF(D53=0,0,D53*(H16/H44))</f>
        <v>0</v>
      </c>
      <c r="E72" s="23">
        <f>IF(E53=0,0,E53*(I16/I44))</f>
        <v>0</v>
      </c>
      <c r="F72" s="23">
        <f>IF(F53=0,0,F53*(J16/J44))</f>
        <v>0</v>
      </c>
      <c r="G72" s="23">
        <f>IF(G53=0,0,G53*(K16/K44))</f>
        <v>0</v>
      </c>
      <c r="H72" s="23">
        <f>IF(H53=0,0,H53*(J16/J44))</f>
        <v>0</v>
      </c>
      <c r="I72" s="23">
        <f>IF(I53=0,0,I53*(K16/K44))</f>
        <v>0</v>
      </c>
      <c r="J72" s="23">
        <f>IF(J53=0,0,J53*(L16/L44))</f>
        <v>0</v>
      </c>
      <c r="K72" s="23">
        <f>IF(K53=0,0,K53*(M16/M44))</f>
        <v>0</v>
      </c>
      <c r="L72" s="23">
        <f>IF(L53=0,0,L53*(N16/N44))</f>
        <v>0</v>
      </c>
      <c r="M72" s="24">
        <f>SUM(C72:L72)</f>
        <v>0</v>
      </c>
    </row>
    <row r="73" spans="2:13" ht="15">
      <c r="B73" s="28" t="s">
        <v>27</v>
      </c>
      <c r="C73" s="21">
        <f>IF(C53=0,0,C53*(E30/E44))</f>
        <v>0</v>
      </c>
      <c r="D73" s="21">
        <f>IF(D53=0,0,D53*(H30/H44))</f>
        <v>0</v>
      </c>
      <c r="E73" s="21">
        <f>IF(E53=0,0,E53*(I30/I44))</f>
        <v>0</v>
      </c>
      <c r="F73" s="21">
        <f>IF(F53=0,0,F53*(J30/J44))</f>
        <v>0</v>
      </c>
      <c r="G73" s="21">
        <f>IF(G53=0,0,G53*(K30/K44))</f>
        <v>0</v>
      </c>
      <c r="H73" s="21">
        <f>IF(H53=0,0,H53*(J30/J44))</f>
        <v>0</v>
      </c>
      <c r="I73" s="21">
        <f>IF(I53=0,0,I53*(K30/K44))</f>
        <v>0</v>
      </c>
      <c r="J73" s="21">
        <f>IF(J53=0,0,J53*(L30/L44))</f>
        <v>0</v>
      </c>
      <c r="K73" s="21">
        <f>IF(K53=0,0,K53*(M30/M44))</f>
        <v>0</v>
      </c>
      <c r="L73" s="21">
        <f>IF(L53=0,0,L53*(N30/N44))</f>
        <v>0</v>
      </c>
      <c r="M73" s="25">
        <f>SUM(C73:L73)</f>
        <v>0</v>
      </c>
    </row>
    <row r="74" spans="2:13" ht="15">
      <c r="B74" s="28" t="s">
        <v>28</v>
      </c>
      <c r="C74" s="21">
        <f>IF(C53=0,0,C53*(E43/E44))</f>
        <v>0</v>
      </c>
      <c r="D74" s="21">
        <f>IF(D53=0,0,D53*(H43/H44))</f>
        <v>0</v>
      </c>
      <c r="E74" s="21">
        <f>IF(E53=0,0,E53*(I43/I44))</f>
        <v>0</v>
      </c>
      <c r="F74" s="21">
        <f>IF(F53=0,0,F53*(J43/J44))</f>
        <v>0</v>
      </c>
      <c r="G74" s="21">
        <f>IF(G53=0,0,G53*(K43/K44))</f>
        <v>0</v>
      </c>
      <c r="H74" s="21">
        <f>IF(H53=0,0,H53*(J43/J44))</f>
        <v>0</v>
      </c>
      <c r="I74" s="21">
        <f>IF(I53=0,0,I53*(K43/K44))</f>
        <v>0</v>
      </c>
      <c r="J74" s="21">
        <f>IF(J53=0,0,J53*(L43/L44))</f>
        <v>0</v>
      </c>
      <c r="K74" s="21">
        <f>IF(K53=0,0,K53*(M43/M44))</f>
        <v>0</v>
      </c>
      <c r="L74" s="21">
        <f>IF(L53=0,0,L53*(N43/N44))</f>
        <v>0</v>
      </c>
      <c r="M74" s="25">
        <f>SUM(C74:L74)</f>
        <v>0</v>
      </c>
    </row>
    <row r="75" spans="2:13" ht="15.75" thickBot="1">
      <c r="B75" s="29" t="s">
        <v>24</v>
      </c>
      <c r="C75" s="22">
        <f>IF(SUM(C72:C74)=C53,C53,error)</f>
        <v>0</v>
      </c>
      <c r="D75" s="22">
        <f>IF(SUM(D72:D74)=D53,D53,error)</f>
        <v>0</v>
      </c>
      <c r="E75" s="22">
        <f>IF(SUM(E72:E74)=E53,E53,error)</f>
        <v>0</v>
      </c>
      <c r="F75" s="22">
        <f>IF(SUM(F72:F74)=F53,F53,error)</f>
        <v>0</v>
      </c>
      <c r="G75" s="22">
        <f>IF(SUM(G72:G74)=G53,G53,error)</f>
        <v>0</v>
      </c>
      <c r="H75" s="22">
        <f>IF(SUM(H72:H74)=H53,H53,error)</f>
        <v>0</v>
      </c>
      <c r="I75" s="22">
        <f>IF(SUM(I72:I74)=I53,I53,error)</f>
        <v>0</v>
      </c>
      <c r="J75" s="22">
        <f>IF(SUM(J72:J74)=J53,J53,error)</f>
        <v>0</v>
      </c>
      <c r="K75" s="22">
        <f>IF(SUM(K72:K74)=K53,K53,error)</f>
        <v>0</v>
      </c>
      <c r="L75" s="22">
        <f>IF(SUM(L72:L74)=L53,L53,error)</f>
        <v>0</v>
      </c>
      <c r="M75" s="26">
        <f>SUM(C75:L75)</f>
        <v>0</v>
      </c>
    </row>
    <row r="76" ht="15.75" thickTop="1"/>
    <row r="79" spans="3:12" ht="15">
      <c r="C79" s="3"/>
      <c r="D79" s="3"/>
      <c r="E79" s="45"/>
      <c r="F79" s="45"/>
      <c r="G79" s="45"/>
      <c r="H79" s="45"/>
      <c r="I79" s="45"/>
      <c r="J79" s="45"/>
      <c r="K79" s="45"/>
      <c r="L79" s="3"/>
    </row>
    <row r="80" spans="3:12" ht="15">
      <c r="C80" s="3"/>
      <c r="D80" s="3"/>
      <c r="E80" s="45"/>
      <c r="F80" s="45"/>
      <c r="G80" s="45"/>
      <c r="H80" s="45"/>
      <c r="I80" s="45"/>
      <c r="J80" s="45"/>
      <c r="K80" s="45"/>
      <c r="L80" s="3"/>
    </row>
    <row r="81" spans="3:12" ht="15"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3:12" ht="15">
      <c r="C82" s="3"/>
      <c r="D82" s="3"/>
      <c r="E82" s="45"/>
      <c r="F82" s="45"/>
      <c r="G82" s="45"/>
      <c r="H82" s="45"/>
      <c r="I82" s="45"/>
      <c r="J82" s="45"/>
      <c r="K82" s="45"/>
      <c r="L82" s="45"/>
    </row>
    <row r="83" spans="3:12" ht="15">
      <c r="C83" s="3"/>
      <c r="D83" s="3"/>
      <c r="E83" s="45"/>
      <c r="F83" s="45"/>
      <c r="G83" s="45"/>
      <c r="H83" s="45"/>
      <c r="I83" s="45"/>
      <c r="J83" s="45"/>
      <c r="K83" s="45"/>
      <c r="L83" s="45"/>
    </row>
    <row r="84" spans="3:12" ht="15">
      <c r="C84" s="3"/>
      <c r="D84" s="3"/>
      <c r="E84" s="45"/>
      <c r="F84" s="45"/>
      <c r="G84" s="45"/>
      <c r="H84" s="45"/>
      <c r="I84" s="45"/>
      <c r="J84" s="45"/>
      <c r="K84" s="45"/>
      <c r="L84" s="45"/>
    </row>
    <row r="85" spans="3:12" ht="15">
      <c r="C85" s="3"/>
      <c r="D85" s="3"/>
      <c r="E85" s="45"/>
      <c r="F85" s="45"/>
      <c r="G85" s="45"/>
      <c r="H85" s="45"/>
      <c r="I85" s="45"/>
      <c r="J85" s="45"/>
      <c r="K85" s="45"/>
      <c r="L85" s="45"/>
    </row>
  </sheetData>
  <sheetProtection/>
  <mergeCells count="20">
    <mergeCell ref="A1:O1"/>
    <mergeCell ref="C70:L70"/>
    <mergeCell ref="B70:B71"/>
    <mergeCell ref="M70:M71"/>
    <mergeCell ref="B69:M69"/>
    <mergeCell ref="E2:N2"/>
    <mergeCell ref="O2:O3"/>
    <mergeCell ref="B46:L46"/>
    <mergeCell ref="C47:L47"/>
    <mergeCell ref="B2:B3"/>
    <mergeCell ref="M56:M57"/>
    <mergeCell ref="B47:B48"/>
    <mergeCell ref="A2:A3"/>
    <mergeCell ref="A31:A43"/>
    <mergeCell ref="C2:D2"/>
    <mergeCell ref="B55:M55"/>
    <mergeCell ref="B56:B57"/>
    <mergeCell ref="C56:L56"/>
    <mergeCell ref="A4:A16"/>
    <mergeCell ref="A17:A30"/>
  </mergeCells>
  <printOptions horizontalCentered="1"/>
  <pageMargins left="0.7086614173228347" right="0.7086614173228347" top="0.5511811023622047" bottom="0.35433070866141736" header="0.31496062992125984" footer="0.31496062992125984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2"/>
  <sheetViews>
    <sheetView tabSelected="1" zoomScale="64" zoomScaleNormal="64" zoomScalePageLayoutView="0" workbookViewId="0" topLeftCell="A1">
      <selection activeCell="C31" sqref="C31:M31"/>
    </sheetView>
  </sheetViews>
  <sheetFormatPr defaultColWidth="9.140625" defaultRowHeight="15"/>
  <cols>
    <col min="1" max="1" width="14.28125" style="48" customWidth="1"/>
    <col min="2" max="2" width="17.00390625" style="48" customWidth="1"/>
    <col min="3" max="3" width="14.57421875" style="48" customWidth="1"/>
    <col min="4" max="4" width="15.421875" style="48" customWidth="1"/>
    <col min="5" max="5" width="14.57421875" style="48" customWidth="1"/>
    <col min="6" max="6" width="15.00390625" style="48" customWidth="1"/>
    <col min="7" max="7" width="14.7109375" style="48" customWidth="1"/>
    <col min="8" max="8" width="14.57421875" style="48" customWidth="1"/>
    <col min="9" max="10" width="13.7109375" style="48" customWidth="1"/>
    <col min="11" max="11" width="14.28125" style="48" customWidth="1"/>
    <col min="12" max="12" width="12.57421875" style="48" customWidth="1"/>
    <col min="13" max="13" width="14.00390625" style="48" customWidth="1"/>
    <col min="14" max="14" width="13.00390625" style="48" customWidth="1"/>
    <col min="15" max="15" width="11.421875" style="48" customWidth="1"/>
    <col min="16" max="16" width="16.28125" style="48" customWidth="1"/>
    <col min="17" max="19" width="9.140625" style="48" customWidth="1"/>
  </cols>
  <sheetData>
    <row r="1" spans="1:13" ht="21" customHeight="1" thickBot="1">
      <c r="A1" s="197" t="s">
        <v>211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8" ht="21" thickBot="1">
      <c r="A2" s="107"/>
      <c r="B2" s="107"/>
      <c r="C2" s="107"/>
      <c r="D2" s="107"/>
      <c r="E2" s="107"/>
      <c r="F2" s="107"/>
      <c r="G2" s="107"/>
      <c r="H2" s="107"/>
    </row>
    <row r="3" spans="1:13" ht="16.5" customHeight="1" thickBot="1">
      <c r="A3" s="190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2"/>
    </row>
    <row r="4" ht="15.75" thickBot="1"/>
    <row r="5" spans="2:13" ht="15.75" customHeight="1" thickBot="1">
      <c r="B5" s="184" t="s">
        <v>218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6"/>
    </row>
    <row r="6" spans="2:13" ht="15" customHeight="1">
      <c r="B6" s="202" t="s">
        <v>213</v>
      </c>
      <c r="C6" s="188"/>
      <c r="D6" s="188" t="s">
        <v>195</v>
      </c>
      <c r="E6" s="188"/>
      <c r="F6" s="188"/>
      <c r="G6" s="188"/>
      <c r="H6" s="188"/>
      <c r="I6" s="188"/>
      <c r="J6" s="188"/>
      <c r="K6" s="188"/>
      <c r="L6" s="188"/>
      <c r="M6" s="189"/>
    </row>
    <row r="7" spans="2:13" ht="28.5">
      <c r="B7" s="108" t="s">
        <v>64</v>
      </c>
      <c r="C7" s="109" t="s">
        <v>187</v>
      </c>
      <c r="D7" s="109">
        <v>2014</v>
      </c>
      <c r="E7" s="109">
        <v>2015</v>
      </c>
      <c r="F7" s="109">
        <v>2016</v>
      </c>
      <c r="G7" s="109">
        <v>2017</v>
      </c>
      <c r="H7" s="109">
        <v>2018</v>
      </c>
      <c r="I7" s="109">
        <v>2019</v>
      </c>
      <c r="J7" s="109">
        <v>2020</v>
      </c>
      <c r="K7" s="109">
        <v>2021</v>
      </c>
      <c r="L7" s="109">
        <v>2022</v>
      </c>
      <c r="M7" s="111">
        <v>2023</v>
      </c>
    </row>
    <row r="8" spans="2:13" ht="15">
      <c r="B8" s="50"/>
      <c r="C8" s="51"/>
      <c r="D8" s="52"/>
      <c r="E8" s="52"/>
      <c r="F8" s="52"/>
      <c r="G8" s="52"/>
      <c r="H8" s="52"/>
      <c r="I8" s="52"/>
      <c r="J8" s="67"/>
      <c r="K8" s="67"/>
      <c r="L8" s="67"/>
      <c r="M8" s="68"/>
    </row>
    <row r="9" spans="2:13" ht="15">
      <c r="B9" s="50"/>
      <c r="C9" s="51"/>
      <c r="D9" s="52"/>
      <c r="E9" s="52"/>
      <c r="F9" s="52"/>
      <c r="G9" s="52"/>
      <c r="H9" s="52"/>
      <c r="I9" s="52"/>
      <c r="J9" s="67"/>
      <c r="K9" s="67"/>
      <c r="L9" s="67"/>
      <c r="M9" s="68"/>
    </row>
    <row r="10" spans="2:13" ht="15">
      <c r="B10" s="50"/>
      <c r="C10" s="51"/>
      <c r="D10" s="52"/>
      <c r="E10" s="52"/>
      <c r="F10" s="52"/>
      <c r="G10" s="52"/>
      <c r="H10" s="52"/>
      <c r="I10" s="52"/>
      <c r="J10" s="150"/>
      <c r="K10" s="150"/>
      <c r="L10" s="150"/>
      <c r="M10" s="153"/>
    </row>
    <row r="11" spans="2:13" ht="15">
      <c r="B11" s="50"/>
      <c r="C11" s="51"/>
      <c r="D11" s="52"/>
      <c r="E11" s="52"/>
      <c r="F11" s="52"/>
      <c r="G11" s="52"/>
      <c r="H11" s="52"/>
      <c r="I11" s="52"/>
      <c r="J11" s="132"/>
      <c r="K11" s="132"/>
      <c r="L11" s="132"/>
      <c r="M11" s="134"/>
    </row>
    <row r="12" spans="2:13" ht="15">
      <c r="B12" s="50"/>
      <c r="C12" s="51"/>
      <c r="D12" s="52"/>
      <c r="E12" s="52"/>
      <c r="F12" s="52"/>
      <c r="G12" s="52"/>
      <c r="H12" s="52"/>
      <c r="I12" s="52"/>
      <c r="J12" s="132"/>
      <c r="K12" s="151"/>
      <c r="L12" s="152"/>
      <c r="M12" s="154"/>
    </row>
    <row r="13" spans="2:13" ht="15">
      <c r="B13" s="50"/>
      <c r="C13" s="51"/>
      <c r="D13" s="52"/>
      <c r="E13" s="52"/>
      <c r="F13" s="52"/>
      <c r="G13" s="52"/>
      <c r="H13" s="52"/>
      <c r="I13" s="52"/>
      <c r="J13" s="132"/>
      <c r="K13" s="151"/>
      <c r="L13" s="152"/>
      <c r="M13" s="154"/>
    </row>
    <row r="14" spans="2:13" ht="15">
      <c r="B14" s="50"/>
      <c r="C14" s="51"/>
      <c r="D14" s="52"/>
      <c r="E14" s="52"/>
      <c r="F14" s="52"/>
      <c r="G14" s="52"/>
      <c r="H14" s="52"/>
      <c r="I14" s="52"/>
      <c r="J14" s="132"/>
      <c r="K14" s="151"/>
      <c r="L14" s="152"/>
      <c r="M14" s="154"/>
    </row>
    <row r="15" spans="2:13" ht="15">
      <c r="B15" s="50"/>
      <c r="C15" s="51"/>
      <c r="D15" s="52"/>
      <c r="E15" s="52"/>
      <c r="F15" s="52"/>
      <c r="G15" s="52"/>
      <c r="H15" s="52"/>
      <c r="I15" s="52"/>
      <c r="J15" s="132"/>
      <c r="K15" s="151"/>
      <c r="L15" s="152"/>
      <c r="M15" s="154"/>
    </row>
    <row r="16" spans="2:15" ht="15.75" customHeight="1" thickBot="1">
      <c r="B16" s="200" t="s">
        <v>2</v>
      </c>
      <c r="C16" s="201"/>
      <c r="D16" s="55">
        <f aca="true" t="shared" si="0" ref="D16:M16">SUM(D8:D15)</f>
        <v>0</v>
      </c>
      <c r="E16" s="55">
        <f t="shared" si="0"/>
        <v>0</v>
      </c>
      <c r="F16" s="55">
        <f t="shared" si="0"/>
        <v>0</v>
      </c>
      <c r="G16" s="55">
        <f t="shared" si="0"/>
        <v>0</v>
      </c>
      <c r="H16" s="55">
        <f t="shared" si="0"/>
        <v>0</v>
      </c>
      <c r="I16" s="55">
        <f t="shared" si="0"/>
        <v>0</v>
      </c>
      <c r="J16" s="55">
        <f t="shared" si="0"/>
        <v>0</v>
      </c>
      <c r="K16" s="55">
        <f t="shared" si="0"/>
        <v>0</v>
      </c>
      <c r="L16" s="55">
        <f t="shared" si="0"/>
        <v>0</v>
      </c>
      <c r="M16" s="56">
        <f t="shared" si="0"/>
        <v>0</v>
      </c>
      <c r="O16" s="57"/>
    </row>
    <row r="17" ht="15.75" thickBot="1">
      <c r="O17" s="58"/>
    </row>
    <row r="18" spans="1:15" ht="15.75" customHeight="1" thickBot="1">
      <c r="A18" s="184" t="s">
        <v>219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6"/>
      <c r="O18" s="59"/>
    </row>
    <row r="19" spans="1:15" ht="15" customHeight="1">
      <c r="A19" s="202" t="s">
        <v>190</v>
      </c>
      <c r="B19" s="188"/>
      <c r="C19" s="188"/>
      <c r="D19" s="188" t="s">
        <v>195</v>
      </c>
      <c r="E19" s="188"/>
      <c r="F19" s="188"/>
      <c r="G19" s="188"/>
      <c r="H19" s="188"/>
      <c r="I19" s="188"/>
      <c r="J19" s="188"/>
      <c r="K19" s="188"/>
      <c r="L19" s="188"/>
      <c r="M19" s="189"/>
      <c r="O19" s="53"/>
    </row>
    <row r="20" spans="1:15" ht="28.5">
      <c r="A20" s="108" t="s">
        <v>208</v>
      </c>
      <c r="B20" s="109" t="s">
        <v>188</v>
      </c>
      <c r="C20" s="109" t="s">
        <v>189</v>
      </c>
      <c r="D20" s="109">
        <f>D7</f>
        <v>2014</v>
      </c>
      <c r="E20" s="109">
        <f aca="true" t="shared" si="1" ref="E20:M20">E7</f>
        <v>2015</v>
      </c>
      <c r="F20" s="109">
        <f t="shared" si="1"/>
        <v>2016</v>
      </c>
      <c r="G20" s="109">
        <f t="shared" si="1"/>
        <v>2017</v>
      </c>
      <c r="H20" s="109">
        <f t="shared" si="1"/>
        <v>2018</v>
      </c>
      <c r="I20" s="109">
        <f t="shared" si="1"/>
        <v>2019</v>
      </c>
      <c r="J20" s="109">
        <f t="shared" si="1"/>
        <v>2020</v>
      </c>
      <c r="K20" s="109">
        <f t="shared" si="1"/>
        <v>2021</v>
      </c>
      <c r="L20" s="109">
        <f t="shared" si="1"/>
        <v>2022</v>
      </c>
      <c r="M20" s="111">
        <f t="shared" si="1"/>
        <v>2023</v>
      </c>
      <c r="O20" s="60"/>
    </row>
    <row r="21" spans="1:16" ht="15">
      <c r="A21" s="50"/>
      <c r="B21" s="51"/>
      <c r="C21" s="67"/>
      <c r="D21" s="52"/>
      <c r="E21" s="52"/>
      <c r="F21" s="52"/>
      <c r="G21" s="52"/>
      <c r="H21" s="52"/>
      <c r="I21" s="52"/>
      <c r="J21" s="67"/>
      <c r="K21" s="67"/>
      <c r="L21" s="132"/>
      <c r="M21" s="134"/>
      <c r="O21" s="60"/>
      <c r="P21" s="62"/>
    </row>
    <row r="22" spans="1:15" ht="15">
      <c r="A22" s="50"/>
      <c r="B22" s="51"/>
      <c r="C22" s="67"/>
      <c r="D22" s="52"/>
      <c r="E22" s="52"/>
      <c r="F22" s="52"/>
      <c r="G22" s="52"/>
      <c r="H22" s="52"/>
      <c r="I22" s="52"/>
      <c r="J22" s="67"/>
      <c r="K22" s="67"/>
      <c r="L22" s="132"/>
      <c r="M22" s="134"/>
      <c r="O22" s="60"/>
    </row>
    <row r="23" spans="1:15" ht="15">
      <c r="A23" s="50"/>
      <c r="B23" s="51"/>
      <c r="C23" s="67"/>
      <c r="D23" s="52"/>
      <c r="E23" s="52"/>
      <c r="F23" s="52"/>
      <c r="G23" s="52"/>
      <c r="H23" s="52"/>
      <c r="I23" s="52"/>
      <c r="J23" s="67"/>
      <c r="K23" s="67"/>
      <c r="L23" s="132"/>
      <c r="M23" s="134"/>
      <c r="O23" s="60"/>
    </row>
    <row r="24" spans="1:15" ht="15">
      <c r="A24" s="50"/>
      <c r="B24" s="51"/>
      <c r="C24" s="67"/>
      <c r="D24" s="52"/>
      <c r="E24" s="52"/>
      <c r="F24" s="52"/>
      <c r="G24" s="52"/>
      <c r="H24" s="52"/>
      <c r="I24" s="52"/>
      <c r="J24" s="67"/>
      <c r="K24" s="67"/>
      <c r="L24" s="132"/>
      <c r="M24" s="134"/>
      <c r="O24" s="60"/>
    </row>
    <row r="25" spans="1:15" ht="15">
      <c r="A25" s="50"/>
      <c r="B25" s="51"/>
      <c r="C25" s="67"/>
      <c r="D25" s="52"/>
      <c r="E25" s="52"/>
      <c r="F25" s="52"/>
      <c r="G25" s="52"/>
      <c r="H25" s="52"/>
      <c r="I25" s="52"/>
      <c r="J25" s="67"/>
      <c r="K25" s="67"/>
      <c r="L25" s="132"/>
      <c r="M25" s="134"/>
      <c r="O25" s="60"/>
    </row>
    <row r="26" spans="1:15" ht="15">
      <c r="A26" s="50"/>
      <c r="B26" s="51"/>
      <c r="C26" s="67"/>
      <c r="D26" s="52"/>
      <c r="E26" s="52"/>
      <c r="F26" s="52"/>
      <c r="G26" s="52"/>
      <c r="H26" s="52"/>
      <c r="I26" s="52"/>
      <c r="J26" s="67"/>
      <c r="K26" s="67"/>
      <c r="L26" s="133"/>
      <c r="M26" s="135"/>
      <c r="O26" s="60"/>
    </row>
    <row r="27" spans="1:15" ht="15">
      <c r="A27" s="50"/>
      <c r="B27" s="51"/>
      <c r="C27" s="67"/>
      <c r="D27" s="52"/>
      <c r="E27" s="52"/>
      <c r="F27" s="52"/>
      <c r="G27" s="52"/>
      <c r="H27" s="52"/>
      <c r="I27" s="52"/>
      <c r="J27" s="67"/>
      <c r="K27" s="67"/>
      <c r="L27" s="67"/>
      <c r="M27" s="68"/>
      <c r="O27" s="60"/>
    </row>
    <row r="28" spans="1:15" ht="15">
      <c r="A28" s="50"/>
      <c r="B28" s="51"/>
      <c r="C28" s="67"/>
      <c r="D28" s="52"/>
      <c r="E28" s="52"/>
      <c r="F28" s="52"/>
      <c r="G28" s="52"/>
      <c r="H28" s="52"/>
      <c r="I28" s="52"/>
      <c r="J28" s="67"/>
      <c r="K28" s="67"/>
      <c r="L28" s="67"/>
      <c r="M28" s="68"/>
      <c r="O28" s="60"/>
    </row>
    <row r="29" spans="1:15" ht="15.75" customHeight="1" thickBot="1">
      <c r="A29" s="200" t="s">
        <v>2</v>
      </c>
      <c r="B29" s="201"/>
      <c r="C29" s="201"/>
      <c r="D29" s="55">
        <f aca="true" t="shared" si="2" ref="D29:M29">SUM(D21:D28)</f>
        <v>0</v>
      </c>
      <c r="E29" s="55">
        <f t="shared" si="2"/>
        <v>0</v>
      </c>
      <c r="F29" s="55">
        <f t="shared" si="2"/>
        <v>0</v>
      </c>
      <c r="G29" s="55">
        <f t="shared" si="2"/>
        <v>0</v>
      </c>
      <c r="H29" s="55">
        <f t="shared" si="2"/>
        <v>0</v>
      </c>
      <c r="I29" s="55">
        <f t="shared" si="2"/>
        <v>0</v>
      </c>
      <c r="J29" s="55">
        <f t="shared" si="2"/>
        <v>0</v>
      </c>
      <c r="K29" s="55">
        <f t="shared" si="2"/>
        <v>0</v>
      </c>
      <c r="L29" s="55">
        <f t="shared" si="2"/>
        <v>0</v>
      </c>
      <c r="M29" s="56">
        <f t="shared" si="2"/>
        <v>0</v>
      </c>
      <c r="O29" s="60"/>
    </row>
    <row r="30" ht="15.75" thickBot="1">
      <c r="O30" s="60"/>
    </row>
    <row r="31" spans="3:15" ht="15.75" customHeight="1" thickBot="1">
      <c r="C31" s="184" t="s">
        <v>220</v>
      </c>
      <c r="D31" s="185"/>
      <c r="E31" s="185"/>
      <c r="F31" s="185"/>
      <c r="G31" s="185"/>
      <c r="H31" s="185"/>
      <c r="I31" s="185"/>
      <c r="J31" s="185"/>
      <c r="K31" s="185"/>
      <c r="L31" s="185"/>
      <c r="M31" s="186"/>
      <c r="O31" s="60"/>
    </row>
    <row r="32" spans="3:15" ht="15" customHeight="1">
      <c r="C32" s="202"/>
      <c r="D32" s="188" t="s">
        <v>3</v>
      </c>
      <c r="E32" s="188"/>
      <c r="F32" s="188"/>
      <c r="G32" s="188"/>
      <c r="H32" s="188"/>
      <c r="I32" s="188"/>
      <c r="J32" s="188"/>
      <c r="K32" s="188"/>
      <c r="L32" s="188"/>
      <c r="M32" s="189"/>
      <c r="O32" s="60"/>
    </row>
    <row r="33" spans="3:15" ht="15">
      <c r="C33" s="187"/>
      <c r="D33" s="63">
        <v>42004</v>
      </c>
      <c r="E33" s="63">
        <v>42369</v>
      </c>
      <c r="F33" s="51" t="s">
        <v>225</v>
      </c>
      <c r="G33" s="51" t="s">
        <v>226</v>
      </c>
      <c r="H33" s="51" t="s">
        <v>227</v>
      </c>
      <c r="I33" s="67" t="s">
        <v>228</v>
      </c>
      <c r="J33" s="67" t="s">
        <v>229</v>
      </c>
      <c r="K33" s="67" t="s">
        <v>230</v>
      </c>
      <c r="L33" s="67" t="s">
        <v>231</v>
      </c>
      <c r="M33" s="68" t="s">
        <v>232</v>
      </c>
      <c r="O33" s="60"/>
    </row>
    <row r="34" spans="3:15" ht="15.75" thickBot="1">
      <c r="C34" s="110" t="s">
        <v>4</v>
      </c>
      <c r="D34" s="65"/>
      <c r="E34" s="65"/>
      <c r="F34" s="65"/>
      <c r="G34" s="65"/>
      <c r="H34" s="65"/>
      <c r="I34" s="116"/>
      <c r="J34" s="116"/>
      <c r="K34" s="116"/>
      <c r="L34" s="116"/>
      <c r="M34" s="117"/>
      <c r="O34" s="66"/>
    </row>
    <row r="35" spans="3:15" ht="15.75" thickBot="1">
      <c r="C35" s="53"/>
      <c r="D35" s="162"/>
      <c r="E35" s="162"/>
      <c r="F35" s="162"/>
      <c r="G35" s="162"/>
      <c r="H35" s="162"/>
      <c r="I35" s="62"/>
      <c r="J35" s="62"/>
      <c r="K35" s="62"/>
      <c r="L35" s="62"/>
      <c r="M35" s="62"/>
      <c r="O35" s="66"/>
    </row>
    <row r="36" spans="1:15" ht="15.75" customHeight="1" thickBot="1">
      <c r="A36" s="59"/>
      <c r="B36" s="118"/>
      <c r="D36" s="214" t="s">
        <v>221</v>
      </c>
      <c r="E36" s="215"/>
      <c r="F36" s="215"/>
      <c r="G36" s="215"/>
      <c r="H36" s="215"/>
      <c r="I36" s="215"/>
      <c r="J36" s="215"/>
      <c r="K36" s="215"/>
      <c r="L36" s="215"/>
      <c r="M36" s="216"/>
      <c r="O36" s="66"/>
    </row>
    <row r="37" spans="1:15" ht="15" customHeight="1">
      <c r="A37" s="59"/>
      <c r="B37" s="59"/>
      <c r="C37" s="248"/>
      <c r="D37" s="250" t="s">
        <v>195</v>
      </c>
      <c r="E37" s="252"/>
      <c r="F37" s="252"/>
      <c r="G37" s="252"/>
      <c r="H37" s="252"/>
      <c r="I37" s="252"/>
      <c r="J37" s="252"/>
      <c r="K37" s="252"/>
      <c r="L37" s="252"/>
      <c r="M37" s="253"/>
      <c r="O37" s="66"/>
    </row>
    <row r="38" spans="1:15" ht="15">
      <c r="A38" s="53"/>
      <c r="B38" s="53"/>
      <c r="C38" s="249"/>
      <c r="D38" s="159">
        <v>2014</v>
      </c>
      <c r="E38" s="160">
        <v>2015</v>
      </c>
      <c r="F38" s="160">
        <v>2016</v>
      </c>
      <c r="G38" s="160">
        <v>2017</v>
      </c>
      <c r="H38" s="160">
        <v>2018</v>
      </c>
      <c r="I38" s="160">
        <v>2019</v>
      </c>
      <c r="J38" s="160">
        <v>2020</v>
      </c>
      <c r="K38" s="160">
        <v>2021</v>
      </c>
      <c r="L38" s="160">
        <v>2022</v>
      </c>
      <c r="M38" s="161">
        <v>2023</v>
      </c>
      <c r="O38" s="66"/>
    </row>
    <row r="39" spans="1:15" ht="15">
      <c r="A39" s="173"/>
      <c r="B39" s="174"/>
      <c r="C39" s="176"/>
      <c r="D39" s="50"/>
      <c r="E39" s="67"/>
      <c r="F39" s="67"/>
      <c r="G39" s="67"/>
      <c r="H39" s="52"/>
      <c r="I39" s="67"/>
      <c r="J39" s="67"/>
      <c r="K39" s="67"/>
      <c r="L39" s="67"/>
      <c r="M39" s="68"/>
      <c r="O39" s="66"/>
    </row>
    <row r="40" spans="1:15" ht="15">
      <c r="A40" s="173"/>
      <c r="B40" s="174"/>
      <c r="C40" s="176"/>
      <c r="D40" s="50"/>
      <c r="E40" s="67"/>
      <c r="F40" s="67"/>
      <c r="G40" s="67"/>
      <c r="H40" s="67"/>
      <c r="I40" s="67"/>
      <c r="J40" s="67"/>
      <c r="K40" s="67"/>
      <c r="L40" s="67"/>
      <c r="M40" s="68"/>
      <c r="O40" s="66"/>
    </row>
    <row r="41" spans="1:15" ht="15">
      <c r="A41" s="173"/>
      <c r="B41" s="174"/>
      <c r="C41" s="176"/>
      <c r="D41" s="50"/>
      <c r="E41" s="67"/>
      <c r="F41" s="67"/>
      <c r="G41" s="67"/>
      <c r="H41" s="67"/>
      <c r="I41" s="67"/>
      <c r="J41" s="67"/>
      <c r="K41" s="67"/>
      <c r="L41" s="67"/>
      <c r="M41" s="68"/>
      <c r="O41" s="66"/>
    </row>
    <row r="42" spans="1:15" ht="15">
      <c r="A42" s="173"/>
      <c r="B42" s="174"/>
      <c r="C42" s="176"/>
      <c r="D42" s="50"/>
      <c r="E42" s="67"/>
      <c r="F42" s="67"/>
      <c r="G42" s="67"/>
      <c r="H42" s="67"/>
      <c r="I42" s="67"/>
      <c r="J42" s="67"/>
      <c r="K42" s="67"/>
      <c r="L42" s="67"/>
      <c r="M42" s="68"/>
      <c r="O42" s="66"/>
    </row>
    <row r="43" spans="1:15" ht="15">
      <c r="A43" s="173"/>
      <c r="B43" s="174"/>
      <c r="C43" s="176"/>
      <c r="D43" s="50"/>
      <c r="E43" s="67"/>
      <c r="F43" s="67"/>
      <c r="G43" s="67"/>
      <c r="H43" s="67"/>
      <c r="I43" s="67"/>
      <c r="J43" s="67"/>
      <c r="K43" s="67"/>
      <c r="L43" s="67"/>
      <c r="M43" s="68"/>
      <c r="O43" s="66"/>
    </row>
    <row r="44" spans="1:15" ht="15.75" customHeight="1" thickBot="1">
      <c r="A44" s="59"/>
      <c r="B44" s="59"/>
      <c r="C44" s="53"/>
      <c r="D44" s="175">
        <f aca="true" t="shared" si="3" ref="D44:K44">SUM(D39:D43)</f>
        <v>0</v>
      </c>
      <c r="E44" s="55">
        <f t="shared" si="3"/>
        <v>0</v>
      </c>
      <c r="F44" s="55">
        <f t="shared" si="3"/>
        <v>0</v>
      </c>
      <c r="G44" s="55">
        <f t="shared" si="3"/>
        <v>0</v>
      </c>
      <c r="H44" s="55">
        <f t="shared" si="3"/>
        <v>0</v>
      </c>
      <c r="I44" s="55">
        <f t="shared" si="3"/>
        <v>0</v>
      </c>
      <c r="J44" s="55">
        <f t="shared" si="3"/>
        <v>0</v>
      </c>
      <c r="K44" s="55">
        <f t="shared" si="3"/>
        <v>0</v>
      </c>
      <c r="L44" s="55">
        <f>SUM(L39:L43)</f>
        <v>0</v>
      </c>
      <c r="M44" s="56">
        <f>SUM(M39:M43)</f>
        <v>0</v>
      </c>
      <c r="O44" s="66"/>
    </row>
    <row r="45" spans="1:15" ht="15.75" customHeight="1">
      <c r="A45" s="59"/>
      <c r="B45" s="59"/>
      <c r="C45" s="53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O45" s="66"/>
    </row>
    <row r="46" spans="1:15" ht="15.75" customHeight="1" thickBot="1">
      <c r="A46" s="59"/>
      <c r="B46" s="59"/>
      <c r="C46" s="53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O46" s="66"/>
    </row>
    <row r="47" spans="1:15" ht="15.75" customHeight="1" thickBot="1">
      <c r="A47" s="59"/>
      <c r="B47" s="59"/>
      <c r="C47" s="53"/>
      <c r="D47" s="214" t="s">
        <v>233</v>
      </c>
      <c r="E47" s="215"/>
      <c r="F47" s="215"/>
      <c r="G47" s="215"/>
      <c r="H47" s="215"/>
      <c r="I47" s="215"/>
      <c r="J47" s="215"/>
      <c r="K47" s="215"/>
      <c r="L47" s="215"/>
      <c r="M47" s="216"/>
      <c r="O47" s="66"/>
    </row>
    <row r="48" spans="1:15" ht="15.75" customHeight="1">
      <c r="A48" s="59"/>
      <c r="B48" s="59"/>
      <c r="C48" s="53"/>
      <c r="D48" s="250" t="s">
        <v>195</v>
      </c>
      <c r="E48" s="252"/>
      <c r="F48" s="252"/>
      <c r="G48" s="252"/>
      <c r="H48" s="252"/>
      <c r="I48" s="252"/>
      <c r="J48" s="252"/>
      <c r="K48" s="252"/>
      <c r="L48" s="252"/>
      <c r="M48" s="253"/>
      <c r="O48" s="66"/>
    </row>
    <row r="49" spans="1:15" ht="15.75" customHeight="1">
      <c r="A49" s="59"/>
      <c r="B49" s="59"/>
      <c r="C49" s="53"/>
      <c r="D49" s="159">
        <v>2014</v>
      </c>
      <c r="E49" s="160">
        <v>2015</v>
      </c>
      <c r="F49" s="160">
        <v>2016</v>
      </c>
      <c r="G49" s="160">
        <v>2017</v>
      </c>
      <c r="H49" s="160">
        <v>2018</v>
      </c>
      <c r="I49" s="160">
        <v>2019</v>
      </c>
      <c r="J49" s="160">
        <v>2020</v>
      </c>
      <c r="K49" s="160">
        <v>2021</v>
      </c>
      <c r="L49" s="160">
        <v>2022</v>
      </c>
      <c r="M49" s="161">
        <v>2023</v>
      </c>
      <c r="O49" s="66"/>
    </row>
    <row r="50" spans="1:15" ht="15.75" customHeight="1">
      <c r="A50" s="59"/>
      <c r="B50" s="59"/>
      <c r="C50" s="53"/>
      <c r="D50" s="50"/>
      <c r="E50" s="67"/>
      <c r="F50" s="67"/>
      <c r="G50" s="67"/>
      <c r="H50" s="52"/>
      <c r="I50" s="67"/>
      <c r="J50" s="67"/>
      <c r="K50" s="67"/>
      <c r="L50" s="67"/>
      <c r="M50" s="68"/>
      <c r="O50" s="66"/>
    </row>
    <row r="51" spans="1:15" ht="15.75" customHeight="1">
      <c r="A51" s="59"/>
      <c r="B51" s="59"/>
      <c r="C51" s="53"/>
      <c r="D51" s="50"/>
      <c r="E51" s="67"/>
      <c r="F51" s="67"/>
      <c r="G51" s="67"/>
      <c r="H51" s="67"/>
      <c r="I51" s="67"/>
      <c r="J51" s="67"/>
      <c r="K51" s="67"/>
      <c r="L51" s="67"/>
      <c r="M51" s="68"/>
      <c r="O51" s="66"/>
    </row>
    <row r="52" spans="1:15" ht="15.75" customHeight="1">
      <c r="A52" s="59"/>
      <c r="B52" s="59"/>
      <c r="C52" s="53"/>
      <c r="D52" s="50"/>
      <c r="E52" s="67"/>
      <c r="F52" s="67"/>
      <c r="G52" s="67"/>
      <c r="H52" s="67"/>
      <c r="I52" s="67"/>
      <c r="J52" s="67"/>
      <c r="K52" s="67"/>
      <c r="L52" s="67"/>
      <c r="M52" s="68"/>
      <c r="O52" s="66"/>
    </row>
    <row r="53" spans="1:15" ht="15.75" customHeight="1">
      <c r="A53" s="59"/>
      <c r="B53" s="59"/>
      <c r="C53" s="53"/>
      <c r="D53" s="50"/>
      <c r="E53" s="67"/>
      <c r="F53" s="67"/>
      <c r="G53" s="67"/>
      <c r="H53" s="67"/>
      <c r="I53" s="67"/>
      <c r="J53" s="67"/>
      <c r="K53" s="67"/>
      <c r="L53" s="67"/>
      <c r="M53" s="68"/>
      <c r="O53" s="66"/>
    </row>
    <row r="54" spans="1:15" ht="15.75" customHeight="1">
      <c r="A54" s="59"/>
      <c r="B54" s="59"/>
      <c r="C54" s="53"/>
      <c r="D54" s="50"/>
      <c r="E54" s="67"/>
      <c r="F54" s="67"/>
      <c r="G54" s="67"/>
      <c r="H54" s="67"/>
      <c r="I54" s="67"/>
      <c r="J54" s="67"/>
      <c r="K54" s="67"/>
      <c r="L54" s="67"/>
      <c r="M54" s="68"/>
      <c r="O54" s="66"/>
    </row>
    <row r="55" spans="1:15" ht="15.75" customHeight="1" thickBot="1">
      <c r="A55" s="59"/>
      <c r="B55" s="59"/>
      <c r="C55" s="53"/>
      <c r="D55" s="175">
        <f aca="true" t="shared" si="4" ref="D55:M55">SUM(D50:D54)</f>
        <v>0</v>
      </c>
      <c r="E55" s="55">
        <f t="shared" si="4"/>
        <v>0</v>
      </c>
      <c r="F55" s="55">
        <f t="shared" si="4"/>
        <v>0</v>
      </c>
      <c r="G55" s="55">
        <f t="shared" si="4"/>
        <v>0</v>
      </c>
      <c r="H55" s="55">
        <f t="shared" si="4"/>
        <v>0</v>
      </c>
      <c r="I55" s="55">
        <f t="shared" si="4"/>
        <v>0</v>
      </c>
      <c r="J55" s="55">
        <f t="shared" si="4"/>
        <v>0</v>
      </c>
      <c r="K55" s="55">
        <f t="shared" si="4"/>
        <v>0</v>
      </c>
      <c r="L55" s="55">
        <f t="shared" si="4"/>
        <v>0</v>
      </c>
      <c r="M55" s="56">
        <f t="shared" si="4"/>
        <v>0</v>
      </c>
      <c r="O55" s="66"/>
    </row>
    <row r="56" spans="1:15" ht="15.75" customHeight="1" thickBot="1">
      <c r="A56" s="59"/>
      <c r="B56" s="59"/>
      <c r="C56" s="53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O56" s="66"/>
    </row>
    <row r="57" spans="1:15" ht="15.75" customHeight="1" thickBot="1">
      <c r="A57" s="184" t="s">
        <v>238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66"/>
    </row>
    <row r="58" spans="1:15" ht="15" customHeight="1">
      <c r="A58" s="202" t="s">
        <v>190</v>
      </c>
      <c r="B58" s="188"/>
      <c r="C58" s="188"/>
      <c r="D58" s="188" t="s">
        <v>236</v>
      </c>
      <c r="E58" s="188"/>
      <c r="F58" s="188"/>
      <c r="G58" s="188"/>
      <c r="H58" s="188"/>
      <c r="I58" s="188"/>
      <c r="J58" s="188"/>
      <c r="K58" s="188"/>
      <c r="L58" s="188"/>
      <c r="M58" s="189"/>
      <c r="O58" s="66"/>
    </row>
    <row r="59" spans="1:15" ht="28.5">
      <c r="A59" s="108" t="s">
        <v>208</v>
      </c>
      <c r="B59" s="109" t="s">
        <v>188</v>
      </c>
      <c r="C59" s="109" t="s">
        <v>189</v>
      </c>
      <c r="D59" s="109">
        <f aca="true" t="shared" si="5" ref="D59:M59">D20</f>
        <v>2014</v>
      </c>
      <c r="E59" s="109">
        <f t="shared" si="5"/>
        <v>2015</v>
      </c>
      <c r="F59" s="109">
        <f t="shared" si="5"/>
        <v>2016</v>
      </c>
      <c r="G59" s="109">
        <f t="shared" si="5"/>
        <v>2017</v>
      </c>
      <c r="H59" s="109">
        <f t="shared" si="5"/>
        <v>2018</v>
      </c>
      <c r="I59" s="109">
        <f t="shared" si="5"/>
        <v>2019</v>
      </c>
      <c r="J59" s="109">
        <f t="shared" si="5"/>
        <v>2020</v>
      </c>
      <c r="K59" s="109">
        <f t="shared" si="5"/>
        <v>2021</v>
      </c>
      <c r="L59" s="109">
        <f t="shared" si="5"/>
        <v>2022</v>
      </c>
      <c r="M59" s="111">
        <f t="shared" si="5"/>
        <v>2023</v>
      </c>
      <c r="O59" s="66"/>
    </row>
    <row r="60" spans="1:15" ht="15">
      <c r="A60" s="50"/>
      <c r="B60" s="67"/>
      <c r="C60" s="67"/>
      <c r="D60" s="52"/>
      <c r="E60" s="52"/>
      <c r="F60" s="52"/>
      <c r="G60" s="67"/>
      <c r="H60" s="52"/>
      <c r="I60" s="67"/>
      <c r="J60" s="67"/>
      <c r="K60" s="67"/>
      <c r="L60" s="67"/>
      <c r="M60" s="68"/>
      <c r="O60" s="66"/>
    </row>
    <row r="61" spans="1:15" ht="15">
      <c r="A61" s="50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8"/>
      <c r="O61" s="66"/>
    </row>
    <row r="62" spans="1:15" ht="15">
      <c r="A62" s="50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8"/>
      <c r="O62" s="66"/>
    </row>
    <row r="63" spans="1:15" ht="15">
      <c r="A63" s="50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8"/>
      <c r="O63" s="66"/>
    </row>
    <row r="64" spans="1:15" ht="15">
      <c r="A64" s="50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8"/>
      <c r="O64" s="66"/>
    </row>
    <row r="65" spans="1:16" ht="15.75" customHeight="1" thickBot="1">
      <c r="A65" s="200" t="s">
        <v>2</v>
      </c>
      <c r="B65" s="201"/>
      <c r="C65" s="201"/>
      <c r="D65" s="55">
        <f aca="true" t="shared" si="6" ref="D65:M65">SUM(D60:D64)</f>
        <v>0</v>
      </c>
      <c r="E65" s="55">
        <f t="shared" si="6"/>
        <v>0</v>
      </c>
      <c r="F65" s="55">
        <f t="shared" si="6"/>
        <v>0</v>
      </c>
      <c r="G65" s="55">
        <f t="shared" si="6"/>
        <v>0</v>
      </c>
      <c r="H65" s="55">
        <f t="shared" si="6"/>
        <v>0</v>
      </c>
      <c r="I65" s="55">
        <f t="shared" si="6"/>
        <v>0</v>
      </c>
      <c r="J65" s="55">
        <f t="shared" si="6"/>
        <v>0</v>
      </c>
      <c r="K65" s="55">
        <f t="shared" si="6"/>
        <v>0</v>
      </c>
      <c r="L65" s="55">
        <f t="shared" si="6"/>
        <v>0</v>
      </c>
      <c r="M65" s="56">
        <f t="shared" si="6"/>
        <v>0</v>
      </c>
      <c r="O65" s="66"/>
      <c r="P65" s="59"/>
    </row>
    <row r="66" spans="2:16" ht="15.75" thickBot="1">
      <c r="B66" s="53"/>
      <c r="C66" s="53"/>
      <c r="D66" s="113"/>
      <c r="E66" s="114"/>
      <c r="F66" s="114"/>
      <c r="G66" s="114"/>
      <c r="H66" s="114"/>
      <c r="I66" s="115"/>
      <c r="O66" s="66"/>
      <c r="P66" s="59"/>
    </row>
    <row r="67" spans="1:16" ht="20.25" customHeight="1" thickBot="1">
      <c r="A67" s="193" t="s">
        <v>234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5"/>
      <c r="O67" s="66"/>
      <c r="P67" s="59"/>
    </row>
    <row r="68" spans="1:16" ht="71.25">
      <c r="A68" s="119" t="s">
        <v>191</v>
      </c>
      <c r="B68" s="120" t="s">
        <v>210</v>
      </c>
      <c r="C68" s="121" t="s">
        <v>186</v>
      </c>
      <c r="D68" s="121" t="s">
        <v>217</v>
      </c>
      <c r="E68" s="172" t="s">
        <v>237</v>
      </c>
      <c r="F68" s="120" t="s">
        <v>212</v>
      </c>
      <c r="G68" s="120" t="s">
        <v>236</v>
      </c>
      <c r="H68" s="120" t="s">
        <v>1</v>
      </c>
      <c r="I68" s="120" t="s">
        <v>194</v>
      </c>
      <c r="J68" s="120" t="s">
        <v>192</v>
      </c>
      <c r="K68" s="120" t="s">
        <v>193</v>
      </c>
      <c r="L68" s="120" t="s">
        <v>209</v>
      </c>
      <c r="M68" s="122" t="s">
        <v>214</v>
      </c>
      <c r="N68" s="123"/>
      <c r="O68" s="66"/>
      <c r="P68" s="59"/>
    </row>
    <row r="69" spans="1:16" ht="15">
      <c r="A69" s="69">
        <v>2014</v>
      </c>
      <c r="B69" s="138">
        <f>D29</f>
        <v>0</v>
      </c>
      <c r="C69" s="136">
        <v>41670</v>
      </c>
      <c r="D69" s="177"/>
      <c r="E69" s="138">
        <f>D34+D44-D55</f>
        <v>0</v>
      </c>
      <c r="F69" s="140">
        <f>IF(E69=0,B69,IF(E69&gt;=B69,0,IF(E69&lt;B69,B69-E69)))</f>
        <v>0</v>
      </c>
      <c r="G69" s="141">
        <f>D65</f>
        <v>0</v>
      </c>
      <c r="H69" s="138">
        <f>F69-G69</f>
        <v>0</v>
      </c>
      <c r="I69" s="140">
        <f>IF(H69&lt;0,0,H69)</f>
        <v>0</v>
      </c>
      <c r="J69" s="142" t="str">
        <f>IF(D69-C69&gt;365,"error",IF(D69-C69&lt;0,"0",D69-C69))</f>
        <v>0</v>
      </c>
      <c r="K69" s="178"/>
      <c r="L69" s="140">
        <f aca="true" t="shared" si="7" ref="L69:L78">I69*J69/365*K69</f>
        <v>0</v>
      </c>
      <c r="M69" s="144">
        <f>L69</f>
        <v>0</v>
      </c>
      <c r="N69" s="123"/>
      <c r="O69" s="66"/>
      <c r="P69" s="59"/>
    </row>
    <row r="70" spans="1:16" ht="15">
      <c r="A70" s="69">
        <v>2015</v>
      </c>
      <c r="B70" s="138">
        <f>E29</f>
        <v>0</v>
      </c>
      <c r="C70" s="136">
        <v>42035</v>
      </c>
      <c r="D70" s="177"/>
      <c r="E70" s="138">
        <f>E34+E44-E55</f>
        <v>0</v>
      </c>
      <c r="F70" s="140">
        <f aca="true" t="shared" si="8" ref="F70:F78">IF(E70=0,B70,IF(E70&gt;=B70,0,IF(E70&lt;B70,B70-E70)))</f>
        <v>0</v>
      </c>
      <c r="G70" s="141">
        <f>E65</f>
        <v>0</v>
      </c>
      <c r="H70" s="138">
        <f aca="true" t="shared" si="9" ref="H70:H78">F70-G70</f>
        <v>0</v>
      </c>
      <c r="I70" s="140">
        <f>IF(H70+L69+I69&lt;0,0,H70+L69+I69)</f>
        <v>0</v>
      </c>
      <c r="J70" s="142" t="str">
        <f aca="true" t="shared" si="10" ref="J70:J78">IF(D70-C70&gt;365,"error",IF(D70-C70&lt;0,"0",D70-C70))</f>
        <v>0</v>
      </c>
      <c r="K70" s="178"/>
      <c r="L70" s="140">
        <f t="shared" si="7"/>
        <v>0</v>
      </c>
      <c r="M70" s="144">
        <f>M69+L70</f>
        <v>0</v>
      </c>
      <c r="N70" s="123"/>
      <c r="O70" s="66"/>
      <c r="P70" s="59"/>
    </row>
    <row r="71" spans="1:16" ht="15">
      <c r="A71" s="69">
        <v>2016</v>
      </c>
      <c r="B71" s="138">
        <f>F29</f>
        <v>0</v>
      </c>
      <c r="C71" s="136">
        <v>42400</v>
      </c>
      <c r="D71" s="177"/>
      <c r="E71" s="138">
        <f>F34+F44-F55</f>
        <v>0</v>
      </c>
      <c r="F71" s="140">
        <f t="shared" si="8"/>
        <v>0</v>
      </c>
      <c r="G71" s="141">
        <f>F65</f>
        <v>0</v>
      </c>
      <c r="H71" s="138">
        <f t="shared" si="9"/>
        <v>0</v>
      </c>
      <c r="I71" s="140">
        <f aca="true" t="shared" si="11" ref="I71:I78">IF(H71+L70+I70&lt;0,0,H71+L70+I70)</f>
        <v>0</v>
      </c>
      <c r="J71" s="142" t="str">
        <f>IF(D71-C71&gt;366,"error",IF(D71-C71&lt;0,"0",D71-C71))</f>
        <v>0</v>
      </c>
      <c r="K71" s="178"/>
      <c r="L71" s="140">
        <f t="shared" si="7"/>
        <v>0</v>
      </c>
      <c r="M71" s="144">
        <f aca="true" t="shared" si="12" ref="M71:M78">M70+L71</f>
        <v>0</v>
      </c>
      <c r="N71" s="123"/>
      <c r="O71" s="66"/>
      <c r="P71" s="59"/>
    </row>
    <row r="72" spans="1:16" ht="15">
      <c r="A72" s="69">
        <v>2017</v>
      </c>
      <c r="B72" s="138">
        <f>G29</f>
        <v>0</v>
      </c>
      <c r="C72" s="136">
        <v>42766</v>
      </c>
      <c r="D72" s="145"/>
      <c r="E72" s="138">
        <f>G34+G44-G55</f>
        <v>0</v>
      </c>
      <c r="F72" s="140">
        <f t="shared" si="8"/>
        <v>0</v>
      </c>
      <c r="G72" s="141">
        <f>G65</f>
        <v>0</v>
      </c>
      <c r="H72" s="138">
        <f t="shared" si="9"/>
        <v>0</v>
      </c>
      <c r="I72" s="140">
        <f t="shared" si="11"/>
        <v>0</v>
      </c>
      <c r="J72" s="142" t="str">
        <f t="shared" si="10"/>
        <v>0</v>
      </c>
      <c r="K72" s="178"/>
      <c r="L72" s="140">
        <f t="shared" si="7"/>
        <v>0</v>
      </c>
      <c r="M72" s="144">
        <f t="shared" si="12"/>
        <v>0</v>
      </c>
      <c r="N72" s="123"/>
      <c r="O72" s="66"/>
      <c r="P72" s="59"/>
    </row>
    <row r="73" spans="1:16" ht="15">
      <c r="A73" s="69">
        <v>2018</v>
      </c>
      <c r="B73" s="138">
        <f>H29</f>
        <v>0</v>
      </c>
      <c r="C73" s="146">
        <v>43131</v>
      </c>
      <c r="D73" s="145"/>
      <c r="E73" s="138">
        <f>H34+H44-H55</f>
        <v>0</v>
      </c>
      <c r="F73" s="140">
        <f t="shared" si="8"/>
        <v>0</v>
      </c>
      <c r="G73" s="140">
        <f>H65</f>
        <v>0</v>
      </c>
      <c r="H73" s="138">
        <f t="shared" si="9"/>
        <v>0</v>
      </c>
      <c r="I73" s="140">
        <f t="shared" si="11"/>
        <v>0</v>
      </c>
      <c r="J73" s="142" t="str">
        <f t="shared" si="10"/>
        <v>0</v>
      </c>
      <c r="K73" s="178"/>
      <c r="L73" s="140">
        <f t="shared" si="7"/>
        <v>0</v>
      </c>
      <c r="M73" s="144">
        <f t="shared" si="12"/>
        <v>0</v>
      </c>
      <c r="N73" s="123"/>
      <c r="O73" s="66"/>
      <c r="P73" s="59"/>
    </row>
    <row r="74" spans="1:16" ht="15">
      <c r="A74" s="69">
        <v>2019</v>
      </c>
      <c r="B74" s="138">
        <f>I29</f>
        <v>0</v>
      </c>
      <c r="C74" s="136">
        <v>43496</v>
      </c>
      <c r="D74" s="72"/>
      <c r="E74" s="138">
        <f>I34+I44-I55</f>
        <v>0</v>
      </c>
      <c r="F74" s="140">
        <f t="shared" si="8"/>
        <v>0</v>
      </c>
      <c r="G74" s="140">
        <f>I65</f>
        <v>0</v>
      </c>
      <c r="H74" s="138">
        <f t="shared" si="9"/>
        <v>0</v>
      </c>
      <c r="I74" s="140">
        <f t="shared" si="11"/>
        <v>0</v>
      </c>
      <c r="J74" s="142" t="str">
        <f t="shared" si="10"/>
        <v>0</v>
      </c>
      <c r="K74" s="75"/>
      <c r="L74" s="140">
        <f t="shared" si="7"/>
        <v>0</v>
      </c>
      <c r="M74" s="144">
        <f t="shared" si="12"/>
        <v>0</v>
      </c>
      <c r="N74" s="124"/>
      <c r="O74" s="66"/>
      <c r="P74" s="59"/>
    </row>
    <row r="75" spans="1:16" ht="15">
      <c r="A75" s="69">
        <v>2020</v>
      </c>
      <c r="B75" s="138">
        <f>J29</f>
        <v>0</v>
      </c>
      <c r="C75" s="136">
        <v>43861</v>
      </c>
      <c r="D75" s="72"/>
      <c r="E75" s="138">
        <f>J34+J44-J55</f>
        <v>0</v>
      </c>
      <c r="F75" s="140">
        <f t="shared" si="8"/>
        <v>0</v>
      </c>
      <c r="G75" s="140">
        <f>J65</f>
        <v>0</v>
      </c>
      <c r="H75" s="138">
        <f t="shared" si="9"/>
        <v>0</v>
      </c>
      <c r="I75" s="140">
        <f t="shared" si="11"/>
        <v>0</v>
      </c>
      <c r="J75" s="142" t="str">
        <f>IF(D75-C75&gt;366,"error",IF(D75-C75&lt;0,"0",D75-C75))</f>
        <v>0</v>
      </c>
      <c r="K75" s="75"/>
      <c r="L75" s="140">
        <f t="shared" si="7"/>
        <v>0</v>
      </c>
      <c r="M75" s="144">
        <f t="shared" si="12"/>
        <v>0</v>
      </c>
      <c r="N75" s="62"/>
      <c r="O75" s="66"/>
      <c r="P75" s="59"/>
    </row>
    <row r="76" spans="1:16" ht="15">
      <c r="A76" s="69">
        <v>2021</v>
      </c>
      <c r="B76" s="138">
        <f>K29</f>
        <v>0</v>
      </c>
      <c r="C76" s="136">
        <v>44227</v>
      </c>
      <c r="D76" s="72"/>
      <c r="E76" s="138">
        <f>K34+K44-K55</f>
        <v>0</v>
      </c>
      <c r="F76" s="140">
        <f t="shared" si="8"/>
        <v>0</v>
      </c>
      <c r="G76" s="140">
        <f>K65</f>
        <v>0</v>
      </c>
      <c r="H76" s="138">
        <f t="shared" si="9"/>
        <v>0</v>
      </c>
      <c r="I76" s="140">
        <f t="shared" si="11"/>
        <v>0</v>
      </c>
      <c r="J76" s="142" t="str">
        <f t="shared" si="10"/>
        <v>0</v>
      </c>
      <c r="K76" s="75"/>
      <c r="L76" s="140">
        <f t="shared" si="7"/>
        <v>0</v>
      </c>
      <c r="M76" s="144">
        <f t="shared" si="12"/>
        <v>0</v>
      </c>
      <c r="O76" s="66"/>
      <c r="P76" s="59"/>
    </row>
    <row r="77" spans="1:16" ht="15">
      <c r="A77" s="69">
        <v>2022</v>
      </c>
      <c r="B77" s="138">
        <f>L29</f>
        <v>0</v>
      </c>
      <c r="C77" s="136">
        <v>44592</v>
      </c>
      <c r="D77" s="72"/>
      <c r="E77" s="138">
        <f>L34+L44-L55</f>
        <v>0</v>
      </c>
      <c r="F77" s="140">
        <f t="shared" si="8"/>
        <v>0</v>
      </c>
      <c r="G77" s="140">
        <f>L65</f>
        <v>0</v>
      </c>
      <c r="H77" s="138">
        <f t="shared" si="9"/>
        <v>0</v>
      </c>
      <c r="I77" s="140">
        <f t="shared" si="11"/>
        <v>0</v>
      </c>
      <c r="J77" s="142" t="str">
        <f t="shared" si="10"/>
        <v>0</v>
      </c>
      <c r="K77" s="75"/>
      <c r="L77" s="140">
        <f t="shared" si="7"/>
        <v>0</v>
      </c>
      <c r="M77" s="144">
        <f t="shared" si="12"/>
        <v>0</v>
      </c>
      <c r="O77" s="66"/>
      <c r="P77" s="59"/>
    </row>
    <row r="78" spans="1:16" ht="15.75" thickBot="1">
      <c r="A78" s="110">
        <v>2023</v>
      </c>
      <c r="B78" s="139">
        <f>M29</f>
        <v>0</v>
      </c>
      <c r="C78" s="137">
        <v>44957</v>
      </c>
      <c r="D78" s="79"/>
      <c r="E78" s="149">
        <f>M34+M65-M55</f>
        <v>0</v>
      </c>
      <c r="F78" s="143">
        <f t="shared" si="8"/>
        <v>0</v>
      </c>
      <c r="G78" s="143">
        <f>M65</f>
        <v>0</v>
      </c>
      <c r="H78" s="149">
        <f t="shared" si="9"/>
        <v>0</v>
      </c>
      <c r="I78" s="143">
        <f t="shared" si="11"/>
        <v>0</v>
      </c>
      <c r="J78" s="147" t="str">
        <f t="shared" si="10"/>
        <v>0</v>
      </c>
      <c r="K78" s="82"/>
      <c r="L78" s="143">
        <f t="shared" si="7"/>
        <v>0</v>
      </c>
      <c r="M78" s="148">
        <f t="shared" si="12"/>
        <v>0</v>
      </c>
      <c r="O78" s="66"/>
      <c r="P78" s="59"/>
    </row>
    <row r="79" spans="15:16" ht="15.75" thickBot="1">
      <c r="O79" s="66"/>
      <c r="P79" s="59"/>
    </row>
    <row r="80" spans="2:16" ht="15.75" customHeight="1" thickBot="1">
      <c r="B80" s="214" t="s">
        <v>235</v>
      </c>
      <c r="C80" s="215"/>
      <c r="D80" s="215"/>
      <c r="E80" s="215"/>
      <c r="F80" s="215"/>
      <c r="G80" s="215"/>
      <c r="H80" s="215"/>
      <c r="I80" s="216"/>
      <c r="O80" s="66"/>
      <c r="P80" s="59"/>
    </row>
    <row r="81" spans="2:16" ht="18.75" customHeight="1">
      <c r="B81" s="95" t="s">
        <v>5</v>
      </c>
      <c r="C81" s="96">
        <f>IF(SUM(F69:F78)-SUM(G69:G78)+SUM(L69:L78)&lt;0,0,(SUM(F69:F78)-SUM(G69:G78)+SUM(L69:L78)))</f>
        <v>0</v>
      </c>
      <c r="D81" s="242" t="s">
        <v>205</v>
      </c>
      <c r="E81" s="243"/>
      <c r="F81" s="243"/>
      <c r="G81" s="243"/>
      <c r="H81" s="243"/>
      <c r="I81" s="244"/>
      <c r="O81" s="66"/>
      <c r="P81" s="59"/>
    </row>
    <row r="82" spans="2:16" ht="18.75" customHeight="1" thickBot="1">
      <c r="B82" s="83" t="s">
        <v>6</v>
      </c>
      <c r="C82" s="94">
        <f>IF(C81&gt;0,SUM(B69:B78)-SUM(F69:F78),SUM(H69:H78)+SUM(B69:B78)-SUM(F69:F78)+SUM(L69:L78))</f>
        <v>0</v>
      </c>
      <c r="D82" s="245" t="s">
        <v>206</v>
      </c>
      <c r="E82" s="246"/>
      <c r="F82" s="246"/>
      <c r="G82" s="246"/>
      <c r="H82" s="246"/>
      <c r="I82" s="247"/>
      <c r="O82" s="66"/>
      <c r="P82" s="59"/>
    </row>
    <row r="83" spans="15:16" ht="15.75" thickBot="1">
      <c r="O83" s="66"/>
      <c r="P83" s="59"/>
    </row>
    <row r="84" spans="2:16" ht="15.75" customHeight="1" thickBot="1">
      <c r="B84" s="205" t="s">
        <v>240</v>
      </c>
      <c r="C84" s="206"/>
      <c r="D84" s="206"/>
      <c r="E84" s="206"/>
      <c r="F84" s="206"/>
      <c r="G84" s="206"/>
      <c r="H84" s="207"/>
      <c r="O84" s="66"/>
      <c r="P84" s="59"/>
    </row>
    <row r="85" spans="2:16" ht="28.5">
      <c r="B85" s="250" t="s">
        <v>196</v>
      </c>
      <c r="C85" s="251"/>
      <c r="D85" s="49" t="s">
        <v>200</v>
      </c>
      <c r="F85" s="250" t="s">
        <v>196</v>
      </c>
      <c r="G85" s="251"/>
      <c r="H85" s="49" t="s">
        <v>200</v>
      </c>
      <c r="O85" s="66"/>
      <c r="P85" s="59"/>
    </row>
    <row r="86" spans="2:16" ht="15.75" thickBot="1">
      <c r="B86" s="101" t="s">
        <v>198</v>
      </c>
      <c r="C86" s="102" t="s">
        <v>199</v>
      </c>
      <c r="D86" s="103" t="s">
        <v>197</v>
      </c>
      <c r="F86" s="98" t="s">
        <v>198</v>
      </c>
      <c r="G86" s="99" t="s">
        <v>199</v>
      </c>
      <c r="H86" s="100" t="s">
        <v>197</v>
      </c>
      <c r="O86" s="66"/>
      <c r="P86" s="59"/>
    </row>
    <row r="87" spans="2:16" ht="15">
      <c r="B87" s="104" t="s">
        <v>71</v>
      </c>
      <c r="C87" s="105"/>
      <c r="D87" s="106">
        <v>1.03</v>
      </c>
      <c r="F87" s="84" t="s">
        <v>114</v>
      </c>
      <c r="G87" s="85" t="s">
        <v>115</v>
      </c>
      <c r="H87" s="97">
        <v>3.05</v>
      </c>
      <c r="O87" s="66"/>
      <c r="P87" s="59"/>
    </row>
    <row r="88" spans="2:16" ht="15">
      <c r="B88" s="86" t="s">
        <v>72</v>
      </c>
      <c r="C88" s="87" t="s">
        <v>73</v>
      </c>
      <c r="D88" s="88">
        <v>1.06</v>
      </c>
      <c r="F88" s="86" t="s">
        <v>116</v>
      </c>
      <c r="G88" s="87" t="s">
        <v>117</v>
      </c>
      <c r="H88" s="88">
        <v>3.05</v>
      </c>
      <c r="O88" s="66"/>
      <c r="P88" s="59"/>
    </row>
    <row r="89" spans="2:16" ht="15">
      <c r="B89" s="86" t="s">
        <v>74</v>
      </c>
      <c r="C89" s="87" t="s">
        <v>75</v>
      </c>
      <c r="D89" s="88">
        <v>1.09</v>
      </c>
      <c r="F89" s="86" t="s">
        <v>118</v>
      </c>
      <c r="G89" s="87" t="s">
        <v>119</v>
      </c>
      <c r="H89" s="88">
        <v>2.73</v>
      </c>
      <c r="O89" s="66"/>
      <c r="P89" s="59"/>
    </row>
    <row r="90" spans="2:16" ht="15">
      <c r="B90" s="86" t="s">
        <v>76</v>
      </c>
      <c r="C90" s="87" t="s">
        <v>77</v>
      </c>
      <c r="D90" s="88">
        <v>1.12</v>
      </c>
      <c r="F90" s="86" t="s">
        <v>120</v>
      </c>
      <c r="G90" s="87" t="s">
        <v>121</v>
      </c>
      <c r="H90" s="88">
        <v>2.49</v>
      </c>
      <c r="O90" s="66"/>
      <c r="P90" s="59"/>
    </row>
    <row r="91" spans="2:16" ht="15">
      <c r="B91" s="86" t="s">
        <v>78</v>
      </c>
      <c r="C91" s="87" t="s">
        <v>79</v>
      </c>
      <c r="D91" s="88">
        <v>1.17</v>
      </c>
      <c r="F91" s="86" t="s">
        <v>122</v>
      </c>
      <c r="G91" s="87" t="s">
        <v>123</v>
      </c>
      <c r="H91" s="88">
        <v>2.49</v>
      </c>
      <c r="O91" s="66"/>
      <c r="P91" s="59"/>
    </row>
    <row r="92" spans="2:16" ht="15">
      <c r="B92" s="86" t="s">
        <v>80</v>
      </c>
      <c r="C92" s="87" t="s">
        <v>81</v>
      </c>
      <c r="D92" s="88">
        <v>1.22</v>
      </c>
      <c r="F92" s="86" t="s">
        <v>124</v>
      </c>
      <c r="G92" s="87" t="s">
        <v>125</v>
      </c>
      <c r="H92" s="88">
        <v>2.45</v>
      </c>
      <c r="O92" s="66"/>
      <c r="P92" s="59"/>
    </row>
    <row r="93" spans="2:16" ht="15">
      <c r="B93" s="86" t="s">
        <v>82</v>
      </c>
      <c r="C93" s="87" t="s">
        <v>83</v>
      </c>
      <c r="D93" s="88">
        <v>1.26</v>
      </c>
      <c r="F93" s="86" t="s">
        <v>126</v>
      </c>
      <c r="G93" s="87" t="s">
        <v>127</v>
      </c>
      <c r="H93" s="88">
        <v>2.24</v>
      </c>
      <c r="O93" s="66"/>
      <c r="P93" s="59"/>
    </row>
    <row r="94" spans="2:16" ht="15">
      <c r="B94" s="86" t="s">
        <v>84</v>
      </c>
      <c r="C94" s="87" t="s">
        <v>85</v>
      </c>
      <c r="D94" s="88">
        <v>1.34</v>
      </c>
      <c r="F94" s="86" t="s">
        <v>128</v>
      </c>
      <c r="G94" s="87" t="s">
        <v>129</v>
      </c>
      <c r="H94" s="88">
        <v>2.24</v>
      </c>
      <c r="O94" s="66"/>
      <c r="P94" s="59"/>
    </row>
    <row r="95" spans="2:16" ht="15">
      <c r="B95" s="86" t="s">
        <v>86</v>
      </c>
      <c r="C95" s="87" t="s">
        <v>87</v>
      </c>
      <c r="D95" s="88">
        <v>1.44</v>
      </c>
      <c r="F95" s="86" t="s">
        <v>130</v>
      </c>
      <c r="G95" s="87" t="s">
        <v>131</v>
      </c>
      <c r="H95" s="88">
        <v>2.24</v>
      </c>
      <c r="O95" s="66"/>
      <c r="P95" s="59"/>
    </row>
    <row r="96" spans="2:16" ht="15">
      <c r="B96" s="86" t="s">
        <v>201</v>
      </c>
      <c r="C96" s="87" t="s">
        <v>88</v>
      </c>
      <c r="D96" s="88">
        <v>1.53</v>
      </c>
      <c r="F96" s="86" t="s">
        <v>132</v>
      </c>
      <c r="G96" s="87" t="s">
        <v>133</v>
      </c>
      <c r="H96" s="88">
        <v>2.24</v>
      </c>
      <c r="O96" s="66"/>
      <c r="P96" s="59"/>
    </row>
    <row r="97" spans="2:16" ht="15">
      <c r="B97" s="86" t="s">
        <v>202</v>
      </c>
      <c r="C97" s="87" t="s">
        <v>89</v>
      </c>
      <c r="D97" s="88">
        <v>1.56</v>
      </c>
      <c r="F97" s="86" t="s">
        <v>134</v>
      </c>
      <c r="G97" s="87" t="s">
        <v>135</v>
      </c>
      <c r="H97" s="88">
        <v>2.24</v>
      </c>
      <c r="O97" s="66"/>
      <c r="P97" s="59"/>
    </row>
    <row r="98" spans="2:16" ht="15">
      <c r="B98" s="86" t="s">
        <v>203</v>
      </c>
      <c r="C98" s="87" t="s">
        <v>90</v>
      </c>
      <c r="D98" s="88">
        <v>1.56</v>
      </c>
      <c r="F98" s="86" t="s">
        <v>136</v>
      </c>
      <c r="G98" s="87" t="s">
        <v>137</v>
      </c>
      <c r="H98" s="88">
        <v>2.24</v>
      </c>
      <c r="O98" s="66"/>
      <c r="P98" s="59"/>
    </row>
    <row r="99" spans="2:16" ht="15">
      <c r="B99" s="86" t="s">
        <v>204</v>
      </c>
      <c r="C99" s="87" t="s">
        <v>91</v>
      </c>
      <c r="D99" s="88">
        <v>1.66</v>
      </c>
      <c r="F99" s="86" t="s">
        <v>138</v>
      </c>
      <c r="G99" s="87" t="s">
        <v>139</v>
      </c>
      <c r="H99" s="88">
        <v>2.24</v>
      </c>
      <c r="O99" s="66"/>
      <c r="P99" s="59"/>
    </row>
    <row r="100" spans="2:16" ht="15">
      <c r="B100" s="86" t="s">
        <v>92</v>
      </c>
      <c r="C100" s="87" t="s">
        <v>93</v>
      </c>
      <c r="D100" s="88">
        <v>1.66</v>
      </c>
      <c r="F100" s="86" t="s">
        <v>140</v>
      </c>
      <c r="G100" s="87" t="s">
        <v>141</v>
      </c>
      <c r="H100" s="88">
        <v>2.24</v>
      </c>
      <c r="O100" s="66"/>
      <c r="P100" s="59"/>
    </row>
    <row r="101" spans="2:16" ht="15">
      <c r="B101" s="86" t="s">
        <v>94</v>
      </c>
      <c r="C101" s="87" t="s">
        <v>95</v>
      </c>
      <c r="D101" s="88">
        <v>1.6600000000000001</v>
      </c>
      <c r="F101" s="86" t="s">
        <v>142</v>
      </c>
      <c r="G101" s="87" t="s">
        <v>143</v>
      </c>
      <c r="H101" s="88">
        <v>2.24</v>
      </c>
      <c r="O101" s="66"/>
      <c r="P101" s="59"/>
    </row>
    <row r="102" spans="2:16" ht="15">
      <c r="B102" s="86" t="s">
        <v>96</v>
      </c>
      <c r="C102" s="87" t="s">
        <v>97</v>
      </c>
      <c r="D102" s="88">
        <v>1.76</v>
      </c>
      <c r="F102" s="86" t="s">
        <v>144</v>
      </c>
      <c r="G102" s="87" t="s">
        <v>145</v>
      </c>
      <c r="H102" s="88">
        <v>2.45</v>
      </c>
      <c r="O102" s="66"/>
      <c r="P102" s="59"/>
    </row>
    <row r="103" spans="2:16" ht="15">
      <c r="B103" s="86" t="s">
        <v>98</v>
      </c>
      <c r="C103" s="87" t="s">
        <v>99</v>
      </c>
      <c r="D103" s="88">
        <v>1.8900000000000001</v>
      </c>
      <c r="F103" s="86" t="s">
        <v>146</v>
      </c>
      <c r="G103" s="87" t="s">
        <v>147</v>
      </c>
      <c r="H103" s="88">
        <v>2.45</v>
      </c>
      <c r="O103" s="66"/>
      <c r="P103" s="59"/>
    </row>
    <row r="104" spans="2:16" ht="15">
      <c r="B104" s="86" t="s">
        <v>100</v>
      </c>
      <c r="C104" s="87" t="s">
        <v>101</v>
      </c>
      <c r="D104" s="88">
        <v>2.05</v>
      </c>
      <c r="F104" s="86" t="s">
        <v>148</v>
      </c>
      <c r="G104" s="87" t="s">
        <v>149</v>
      </c>
      <c r="H104" s="88">
        <v>2.45</v>
      </c>
      <c r="O104" s="66"/>
      <c r="P104" s="59"/>
    </row>
    <row r="105" spans="2:16" ht="15">
      <c r="B105" s="86" t="s">
        <v>102</v>
      </c>
      <c r="C105" s="87" t="s">
        <v>103</v>
      </c>
      <c r="D105" s="88">
        <v>2.38</v>
      </c>
      <c r="F105" s="86" t="s">
        <v>150</v>
      </c>
      <c r="G105" s="87" t="s">
        <v>151</v>
      </c>
      <c r="H105" s="88">
        <v>2.77</v>
      </c>
      <c r="N105" s="60"/>
      <c r="O105" s="66"/>
      <c r="P105" s="59"/>
    </row>
    <row r="106" spans="2:16" ht="15">
      <c r="B106" s="86" t="s">
        <v>104</v>
      </c>
      <c r="C106" s="87" t="s">
        <v>105</v>
      </c>
      <c r="D106" s="88">
        <v>2.38</v>
      </c>
      <c r="F106" s="86" t="s">
        <v>152</v>
      </c>
      <c r="G106" s="87" t="s">
        <v>153</v>
      </c>
      <c r="H106" s="88">
        <v>2.77</v>
      </c>
      <c r="N106" s="60"/>
      <c r="O106" s="66"/>
      <c r="P106" s="59"/>
    </row>
    <row r="107" spans="2:16" ht="15">
      <c r="B107" s="86" t="s">
        <v>106</v>
      </c>
      <c r="C107" s="87" t="s">
        <v>107</v>
      </c>
      <c r="D107" s="88">
        <v>2.67</v>
      </c>
      <c r="F107" s="86" t="s">
        <v>154</v>
      </c>
      <c r="G107" s="87" t="s">
        <v>155</v>
      </c>
      <c r="H107" s="88">
        <v>2.77</v>
      </c>
      <c r="N107" s="89"/>
      <c r="O107" s="90"/>
      <c r="P107" s="59"/>
    </row>
    <row r="108" spans="2:16" ht="15">
      <c r="B108" s="86" t="s">
        <v>108</v>
      </c>
      <c r="C108" s="87" t="s">
        <v>109</v>
      </c>
      <c r="D108" s="88">
        <v>2.67</v>
      </c>
      <c r="F108" s="86" t="s">
        <v>156</v>
      </c>
      <c r="G108" s="87" t="s">
        <v>157</v>
      </c>
      <c r="H108" s="88">
        <v>3.22</v>
      </c>
      <c r="N108" s="60"/>
      <c r="O108" s="66"/>
      <c r="P108" s="59"/>
    </row>
    <row r="109" spans="2:16" ht="15">
      <c r="B109" s="86" t="s">
        <v>110</v>
      </c>
      <c r="C109" s="87" t="s">
        <v>111</v>
      </c>
      <c r="D109" s="88">
        <v>3.07</v>
      </c>
      <c r="F109" s="86" t="s">
        <v>158</v>
      </c>
      <c r="G109" s="87" t="s">
        <v>159</v>
      </c>
      <c r="H109" s="88">
        <v>3.22</v>
      </c>
      <c r="N109" s="60"/>
      <c r="O109" s="66"/>
      <c r="P109" s="59"/>
    </row>
    <row r="110" spans="2:16" ht="15.75" thickBot="1">
      <c r="B110" s="91" t="s">
        <v>112</v>
      </c>
      <c r="C110" s="92" t="s">
        <v>113</v>
      </c>
      <c r="D110" s="93">
        <v>3.07</v>
      </c>
      <c r="F110" s="86" t="s">
        <v>160</v>
      </c>
      <c r="G110" s="87" t="s">
        <v>161</v>
      </c>
      <c r="H110" s="88">
        <v>3.74</v>
      </c>
      <c r="N110" s="59"/>
      <c r="O110" s="59"/>
      <c r="P110" s="59"/>
    </row>
    <row r="111" spans="6:8" ht="15">
      <c r="F111" s="86" t="s">
        <v>162</v>
      </c>
      <c r="G111" s="87" t="s">
        <v>163</v>
      </c>
      <c r="H111" s="88">
        <v>4.470000000000001</v>
      </c>
    </row>
    <row r="112" spans="6:8" ht="15">
      <c r="F112" s="86" t="s">
        <v>164</v>
      </c>
      <c r="G112" s="87" t="s">
        <v>165</v>
      </c>
      <c r="H112" s="88">
        <v>5.99</v>
      </c>
    </row>
    <row r="113" spans="6:8" ht="15">
      <c r="F113" s="86" t="s">
        <v>166</v>
      </c>
      <c r="G113" s="87" t="s">
        <v>167</v>
      </c>
      <c r="H113" s="88">
        <v>5.99</v>
      </c>
    </row>
    <row r="114" spans="6:8" ht="15">
      <c r="F114" s="86" t="s">
        <v>168</v>
      </c>
      <c r="G114" s="87" t="s">
        <v>169</v>
      </c>
      <c r="H114" s="88">
        <v>6.36</v>
      </c>
    </row>
    <row r="115" spans="6:8" ht="15">
      <c r="F115" s="86" t="s">
        <v>170</v>
      </c>
      <c r="G115" s="87" t="s">
        <v>171</v>
      </c>
      <c r="H115" s="88">
        <v>6.36</v>
      </c>
    </row>
    <row r="116" spans="6:8" ht="15">
      <c r="F116" s="86" t="s">
        <v>172</v>
      </c>
      <c r="G116" s="87" t="s">
        <v>173</v>
      </c>
      <c r="H116" s="88">
        <v>6.36</v>
      </c>
    </row>
    <row r="117" spans="6:8" ht="15">
      <c r="F117" s="86" t="s">
        <v>174</v>
      </c>
      <c r="G117" s="87" t="s">
        <v>175</v>
      </c>
      <c r="H117" s="88">
        <v>5.59</v>
      </c>
    </row>
    <row r="118" spans="6:8" ht="15">
      <c r="F118" s="86" t="s">
        <v>176</v>
      </c>
      <c r="G118" s="87" t="s">
        <v>177</v>
      </c>
      <c r="H118" s="88">
        <v>5.59</v>
      </c>
    </row>
    <row r="119" spans="6:8" ht="15">
      <c r="F119" s="86" t="s">
        <v>178</v>
      </c>
      <c r="G119" s="87" t="s">
        <v>179</v>
      </c>
      <c r="H119" s="88">
        <v>4.55</v>
      </c>
    </row>
    <row r="120" spans="6:8" ht="15">
      <c r="F120" s="86" t="s">
        <v>180</v>
      </c>
      <c r="G120" s="87" t="s">
        <v>181</v>
      </c>
      <c r="H120" s="88">
        <v>5.19</v>
      </c>
    </row>
    <row r="121" spans="6:8" ht="15">
      <c r="F121" s="86" t="s">
        <v>182</v>
      </c>
      <c r="G121" s="87" t="s">
        <v>183</v>
      </c>
      <c r="H121" s="88">
        <v>5.42</v>
      </c>
    </row>
    <row r="122" spans="6:8" ht="15.75" thickBot="1">
      <c r="F122" s="91" t="s">
        <v>184</v>
      </c>
      <c r="G122" s="92" t="s">
        <v>185</v>
      </c>
      <c r="H122" s="93">
        <v>4.62</v>
      </c>
    </row>
  </sheetData>
  <sheetProtection/>
  <mergeCells count="29">
    <mergeCell ref="D47:M47"/>
    <mergeCell ref="D48:M48"/>
    <mergeCell ref="A3:M3"/>
    <mergeCell ref="A1:M1"/>
    <mergeCell ref="B6:C6"/>
    <mergeCell ref="B16:C16"/>
    <mergeCell ref="C31:M31"/>
    <mergeCell ref="D32:M32"/>
    <mergeCell ref="C32:C33"/>
    <mergeCell ref="B80:I80"/>
    <mergeCell ref="D58:M58"/>
    <mergeCell ref="A65:C65"/>
    <mergeCell ref="B5:M5"/>
    <mergeCell ref="D6:M6"/>
    <mergeCell ref="A19:C19"/>
    <mergeCell ref="A29:C29"/>
    <mergeCell ref="A18:M18"/>
    <mergeCell ref="D19:M19"/>
    <mergeCell ref="D36:M36"/>
    <mergeCell ref="D81:I81"/>
    <mergeCell ref="D82:I82"/>
    <mergeCell ref="C37:C38"/>
    <mergeCell ref="B84:H84"/>
    <mergeCell ref="B85:C85"/>
    <mergeCell ref="F85:G85"/>
    <mergeCell ref="A57:M57"/>
    <mergeCell ref="A58:C58"/>
    <mergeCell ref="D37:M37"/>
    <mergeCell ref="A67:M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</dc:creator>
  <cp:keywords/>
  <dc:description/>
  <cp:lastModifiedBy>ΣΙΔΗΡΟΠΟΥΛΟΣ ΚΟΣΜΑΣ</cp:lastModifiedBy>
  <cp:lastPrinted>2016-05-16T12:54:05Z</cp:lastPrinted>
  <dcterms:created xsi:type="dcterms:W3CDTF">2012-06-21T08:06:00Z</dcterms:created>
  <dcterms:modified xsi:type="dcterms:W3CDTF">2016-05-25T11:12:01Z</dcterms:modified>
  <cp:category/>
  <cp:version/>
  <cp:contentType/>
  <cp:contentStatus/>
</cp:coreProperties>
</file>